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774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3" i="1" l="1"/>
  <c r="I18" i="1" l="1"/>
  <c r="I17" i="1"/>
  <c r="I16" i="1"/>
  <c r="I74" i="1" l="1"/>
  <c r="I73" i="1"/>
  <c r="I72" i="1"/>
  <c r="I71" i="1"/>
  <c r="I68" i="1"/>
  <c r="I67" i="1"/>
  <c r="I66" i="1"/>
  <c r="I62" i="1"/>
  <c r="I19" i="1" l="1"/>
  <c r="I113" i="1" l="1"/>
  <c r="I112" i="1"/>
  <c r="I111" i="1"/>
  <c r="I110" i="1"/>
  <c r="I104" i="1"/>
  <c r="I103" i="1"/>
  <c r="I94" i="1"/>
  <c r="I129" i="1" l="1"/>
  <c r="I128" i="1"/>
  <c r="I127" i="1"/>
  <c r="I126" i="1"/>
  <c r="I125" i="1"/>
  <c r="I119" i="1"/>
  <c r="I22" i="1" l="1"/>
  <c r="I24" i="1"/>
  <c r="I23" i="1"/>
  <c r="I25" i="1"/>
  <c r="I12" i="1"/>
  <c r="I143" i="1" l="1"/>
  <c r="I142" i="1"/>
  <c r="I141" i="1"/>
  <c r="I135" i="1"/>
  <c r="I157" i="1" l="1"/>
  <c r="I156" i="1"/>
  <c r="I155" i="1"/>
  <c r="I152" i="1"/>
  <c r="I149" i="1"/>
  <c r="H173" i="1" l="1"/>
  <c r="G173" i="1"/>
  <c r="F173" i="1"/>
  <c r="I172" i="1"/>
  <c r="I171" i="1"/>
  <c r="I170" i="1"/>
  <c r="I169" i="1"/>
  <c r="I166" i="1"/>
  <c r="I165" i="1"/>
  <c r="I162" i="1"/>
  <c r="I173" i="1" l="1"/>
  <c r="I210" i="1" l="1"/>
  <c r="I209" i="1"/>
  <c r="I208" i="1"/>
  <c r="I207" i="1"/>
  <c r="I206" i="1"/>
  <c r="I205" i="1"/>
  <c r="I202" i="1"/>
  <c r="I199" i="1"/>
  <c r="I193" i="1"/>
  <c r="I230" i="1" l="1"/>
  <c r="I231" i="1"/>
  <c r="I233" i="1"/>
  <c r="I232" i="1"/>
  <c r="H224" i="1" l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6" i="1"/>
  <c r="G216" i="1"/>
  <c r="F216" i="1"/>
  <c r="I220" i="1" l="1"/>
  <c r="I216" i="1"/>
  <c r="I221" i="1"/>
  <c r="I223" i="1"/>
  <c r="I222" i="1"/>
  <c r="I224" i="1"/>
  <c r="I219" i="1"/>
</calcChain>
</file>

<file path=xl/sharedStrings.xml><?xml version="1.0" encoding="utf-8"?>
<sst xmlns="http://schemas.openxmlformats.org/spreadsheetml/2006/main" count="359" uniqueCount="61">
  <si>
    <t>Petri Eteläniemi</t>
  </si>
  <si>
    <t>Tomi Lempiäinen</t>
  </si>
  <si>
    <t>Pasi Pitkänen</t>
  </si>
  <si>
    <t>Matti Heikkinen</t>
  </si>
  <si>
    <t>C-Sarja</t>
  </si>
  <si>
    <t>Tulos</t>
  </si>
  <si>
    <t>A-Sarja (Tulosraja 287)</t>
  </si>
  <si>
    <t>B-Sarja (Tulosraja 277)</t>
  </si>
  <si>
    <t>P-HA</t>
  </si>
  <si>
    <t>Sij.</t>
  </si>
  <si>
    <t>Mikko Yläjoki</t>
  </si>
  <si>
    <t>Lasse Schaumann</t>
  </si>
  <si>
    <t>Siirtyy B-Sarjaan</t>
  </si>
  <si>
    <t>Jukka Petäjistö</t>
  </si>
  <si>
    <t>YHT</t>
  </si>
  <si>
    <t>A-Sarja</t>
  </si>
  <si>
    <t>Maanantaiammunnat (Kuvio 30ls) - Tulokset 18.05.2015</t>
  </si>
  <si>
    <t>X</t>
  </si>
  <si>
    <t>Maanantaiammunnat (Kuvio 30ls) - Tulokset 25.05.2015</t>
  </si>
  <si>
    <t>B-Sarja</t>
  </si>
  <si>
    <t>Mauri Riihimaa</t>
  </si>
  <si>
    <t>Olavi Kivelä</t>
  </si>
  <si>
    <t>Osmo Hiltunen</t>
  </si>
  <si>
    <t>Toukokuun yhteenveto - 25.05.2015</t>
  </si>
  <si>
    <t xml:space="preserve"> Siirtyy A-Sarjaan</t>
  </si>
  <si>
    <t>Maanantaiammunnat (Kuvio 30ls) - Tulokset 11.05.2015</t>
  </si>
  <si>
    <t>C-Sarja (Kauden avaus)</t>
  </si>
  <si>
    <t>Kahvit [pkt]</t>
  </si>
  <si>
    <t>Jaettu</t>
  </si>
  <si>
    <t>Maanantaiammunnat (Kuvio 30ls) - Tulokset 01.06.2015</t>
  </si>
  <si>
    <t>Huom:</t>
  </si>
  <si>
    <t>Ville Lehtinen</t>
  </si>
  <si>
    <t>Joonas Knuuti</t>
  </si>
  <si>
    <t>-</t>
  </si>
  <si>
    <t>Siirtyy A-Sarjaan</t>
  </si>
  <si>
    <t>Maanantaiammunnat (Kuvio 30ls) - Tulokset 08.06.2015</t>
  </si>
  <si>
    <t>Maanantaiammunnat (Kuvio 30ls) - Tulokset 15.06.2015</t>
  </si>
  <si>
    <t>Nousee B-Sarjaan</t>
  </si>
  <si>
    <t>Maanantaiammunnat (Kuvio 30ls) - Tulokset 22.06.2015</t>
  </si>
  <si>
    <t>A-Sarja (Paras tulos huomioiden)</t>
  </si>
  <si>
    <t>B-Sarja (Paras tulos huomioiden)</t>
  </si>
  <si>
    <t>C-Sarja (Paras tulos huomioiden)</t>
  </si>
  <si>
    <t>Maanantaiammunnat (Kuvio 30ls) - Tulokset 29.06.2015</t>
  </si>
  <si>
    <t>Kahvit</t>
  </si>
  <si>
    <t>Maanantaiammunnat (Kuvio 30ls) - Tulokset 07.07.2015</t>
  </si>
  <si>
    <t>Arttu Niittymies</t>
  </si>
  <si>
    <t>Jouko Kallio</t>
  </si>
  <si>
    <t>Pekka Kähkönen</t>
  </si>
  <si>
    <t>Kesäkuun yhteenveto - 29.6.2015</t>
  </si>
  <si>
    <t>TurRes</t>
  </si>
  <si>
    <t>Maanantaiammunnat (Kuvio 30ls) - Tulokset 20.07.2015</t>
  </si>
  <si>
    <t>Heinäkuun yhteenveto - 01.07 - 20.7.2015 asti</t>
  </si>
  <si>
    <t>Lyall Sumner</t>
  </si>
  <si>
    <t>AUS</t>
  </si>
  <si>
    <t>TRES</t>
  </si>
  <si>
    <t>Ei osallistu kahvikisaan</t>
  </si>
  <si>
    <t>Huom: Ei osallistu kahvikisaan</t>
  </si>
  <si>
    <t>sellaisenaan tarkoitus tuottaa voittoa vaan iloista yhteishenkeä ja hyviä tuloksia sekä onnistumisen elämyksiä.</t>
  </si>
  <si>
    <t>Palautetta ja kehitysideoita otetaan vastaan. T. Petri E</t>
  </si>
  <si>
    <t>Toimikunta kiittää kaikkia loistavasta aktiivisuudesta ja hyvästä hengestä! Kahvikassan ylijäämästä johtuen osallistumismaksu</t>
  </si>
  <si>
    <t>on päätetty alentaa 3€/ilta loppukaudeksi. Tämä on joka tapauksessa kokeilu/pilottikausi eikä tapahtuman 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</si>
</sst>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 indent="1"/>
    </xf>
    <xf numFmtId="14" fontId="2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" fontId="3" fillId="0" borderId="0" xfId="0" applyNumberFormat="1" applyFont="1" applyBorder="1" applyAlignment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" fontId="3" fillId="2" borderId="2" xfId="0" applyNumberFormat="1" applyFont="1" applyFill="1" applyBorder="1" applyAlignment="1"/>
    <xf numFmtId="14" fontId="2" fillId="2" borderId="2" xfId="0" applyNumberFormat="1" applyFont="1" applyFill="1" applyBorder="1"/>
    <xf numFmtId="0" fontId="3" fillId="0" borderId="0" xfId="0" applyFont="1" applyBorder="1" applyAlignment="1">
      <alignment horizontal="left" indent="1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16" fontId="3" fillId="4" borderId="2" xfId="0" applyNumberFormat="1" applyFont="1" applyFill="1" applyBorder="1" applyAlignment="1"/>
    <xf numFmtId="0" fontId="2" fillId="4" borderId="2" xfId="0" applyFont="1" applyFill="1" applyBorder="1"/>
    <xf numFmtId="0" fontId="1" fillId="0" borderId="1" xfId="0" applyFont="1" applyBorder="1" applyAlignment="1">
      <alignment horizontal="left" indent="2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34"/>
  <sheetViews>
    <sheetView tabSelected="1" zoomScale="90" zoomScaleNormal="90" workbookViewId="0">
      <selection activeCell="C10" sqref="C10"/>
    </sheetView>
  </sheetViews>
  <sheetFormatPr defaultRowHeight="18.75" x14ac:dyDescent="0.3"/>
  <cols>
    <col min="1" max="1" width="2.42578125" style="2" customWidth="1"/>
    <col min="2" max="2" width="8.42578125" style="1" customWidth="1"/>
    <col min="3" max="3" width="23.28515625" style="2" customWidth="1"/>
    <col min="4" max="4" width="7" style="2" customWidth="1"/>
    <col min="5" max="5" width="3.42578125" style="2" customWidth="1"/>
    <col min="6" max="8" width="9.140625" style="1"/>
    <col min="9" max="9" width="9.140625" style="2"/>
    <col min="10" max="10" width="9.5703125" style="2" customWidth="1"/>
    <col min="11" max="11" width="10.28515625" style="2" customWidth="1"/>
    <col min="12" max="12" width="35.7109375" style="2" customWidth="1"/>
    <col min="13" max="16384" width="9.140625" style="2"/>
  </cols>
  <sheetData>
    <row r="2" spans="2:12" ht="9" customHeight="1" x14ac:dyDescent="0.3"/>
    <row r="3" spans="2:12" ht="24" thickBot="1" x14ac:dyDescent="0.4">
      <c r="B3" s="31"/>
      <c r="C3" s="32" t="s">
        <v>50</v>
      </c>
      <c r="D3" s="32"/>
      <c r="E3" s="32"/>
      <c r="F3" s="33"/>
      <c r="G3" s="33"/>
      <c r="H3" s="33"/>
      <c r="I3" s="34"/>
      <c r="J3" s="34"/>
      <c r="K3" s="35"/>
      <c r="L3" s="35"/>
    </row>
    <row r="4" spans="2:12" ht="11.25" customHeight="1" x14ac:dyDescent="0.3"/>
    <row r="5" spans="2:12" x14ac:dyDescent="0.3">
      <c r="B5" s="10" t="s">
        <v>30</v>
      </c>
      <c r="C5" s="44" t="s">
        <v>59</v>
      </c>
      <c r="D5" s="44"/>
      <c r="E5" s="44"/>
      <c r="F5" s="45"/>
      <c r="G5" s="45"/>
      <c r="H5" s="45"/>
      <c r="I5" s="44"/>
      <c r="J5" s="44"/>
      <c r="K5" s="44"/>
      <c r="L5" s="44"/>
    </row>
    <row r="6" spans="2:12" x14ac:dyDescent="0.3">
      <c r="B6" s="10"/>
      <c r="C6" s="44" t="s">
        <v>60</v>
      </c>
      <c r="D6" s="44"/>
      <c r="E6" s="44"/>
      <c r="F6" s="45"/>
      <c r="G6" s="45"/>
      <c r="H6" s="45"/>
      <c r="I6" s="44"/>
      <c r="J6" s="44"/>
      <c r="K6" s="44"/>
      <c r="L6" s="44"/>
    </row>
    <row r="7" spans="2:12" x14ac:dyDescent="0.3">
      <c r="B7" s="10"/>
      <c r="C7" s="44" t="s">
        <v>57</v>
      </c>
      <c r="D7" s="44"/>
      <c r="E7" s="44"/>
      <c r="F7" s="45"/>
      <c r="G7" s="45"/>
      <c r="H7" s="45"/>
      <c r="I7" s="44"/>
      <c r="J7" s="44"/>
      <c r="K7" s="44"/>
      <c r="L7" s="44"/>
    </row>
    <row r="8" spans="2:12" x14ac:dyDescent="0.3">
      <c r="B8" s="10"/>
      <c r="C8" s="44" t="s">
        <v>58</v>
      </c>
    </row>
    <row r="9" spans="2:12" x14ac:dyDescent="0.3">
      <c r="B9" s="10"/>
      <c r="C9" s="44"/>
    </row>
    <row r="10" spans="2:12" x14ac:dyDescent="0.3">
      <c r="J10" s="1"/>
    </row>
    <row r="11" spans="2:12" x14ac:dyDescent="0.3">
      <c r="B11" s="36" t="s">
        <v>9</v>
      </c>
      <c r="C11" s="36" t="s">
        <v>39</v>
      </c>
      <c r="D11" s="4"/>
      <c r="E11" s="4"/>
      <c r="F11" s="7"/>
      <c r="G11" s="7"/>
      <c r="H11" s="7"/>
      <c r="I11" s="3" t="s">
        <v>14</v>
      </c>
      <c r="J11" s="3" t="s">
        <v>17</v>
      </c>
      <c r="K11" s="4"/>
      <c r="L11" s="4"/>
    </row>
    <row r="12" spans="2:12" x14ac:dyDescent="0.3">
      <c r="B12" s="1">
        <v>1</v>
      </c>
      <c r="C12" s="5" t="s">
        <v>0</v>
      </c>
      <c r="D12" s="38" t="s">
        <v>8</v>
      </c>
      <c r="F12" s="1">
        <v>96</v>
      </c>
      <c r="G12" s="1">
        <v>97</v>
      </c>
      <c r="H12" s="1">
        <v>98</v>
      </c>
      <c r="I12" s="10">
        <f>SUM(F12:H12)</f>
        <v>291</v>
      </c>
      <c r="J12" s="1">
        <v>14</v>
      </c>
    </row>
    <row r="13" spans="2:12" x14ac:dyDescent="0.3">
      <c r="B13" s="1">
        <v>2</v>
      </c>
      <c r="C13" s="5" t="s">
        <v>1</v>
      </c>
      <c r="D13" s="38" t="s">
        <v>8</v>
      </c>
      <c r="F13" s="1">
        <v>95</v>
      </c>
      <c r="G13" s="1">
        <v>96</v>
      </c>
      <c r="H13" s="1">
        <v>95</v>
      </c>
      <c r="I13" s="10">
        <f>SUM(F13:H13)</f>
        <v>286</v>
      </c>
      <c r="J13" s="1">
        <v>5</v>
      </c>
    </row>
    <row r="14" spans="2:12" x14ac:dyDescent="0.3">
      <c r="I14" s="10"/>
      <c r="J14" s="1"/>
    </row>
    <row r="15" spans="2:12" x14ac:dyDescent="0.3">
      <c r="B15" s="36" t="s">
        <v>9</v>
      </c>
      <c r="C15" s="36" t="s">
        <v>40</v>
      </c>
      <c r="D15" s="4"/>
      <c r="E15" s="4"/>
      <c r="F15" s="7"/>
      <c r="G15" s="7"/>
      <c r="H15" s="7"/>
      <c r="I15" s="3" t="s">
        <v>14</v>
      </c>
      <c r="J15" s="3" t="s">
        <v>17</v>
      </c>
      <c r="K15" s="4"/>
      <c r="L15" s="4"/>
    </row>
    <row r="16" spans="2:12" x14ac:dyDescent="0.3">
      <c r="B16" s="1">
        <v>1</v>
      </c>
      <c r="C16" s="5" t="s">
        <v>31</v>
      </c>
      <c r="D16" s="2" t="s">
        <v>8</v>
      </c>
      <c r="F16" s="1">
        <v>94</v>
      </c>
      <c r="G16" s="1">
        <v>93</v>
      </c>
      <c r="H16" s="1">
        <v>93</v>
      </c>
      <c r="I16" s="10">
        <f>SUM(F16:H16)</f>
        <v>280</v>
      </c>
      <c r="J16" s="1">
        <v>3</v>
      </c>
    </row>
    <row r="17" spans="2:12" x14ac:dyDescent="0.3">
      <c r="B17" s="1">
        <v>2</v>
      </c>
      <c r="C17" s="5" t="s">
        <v>2</v>
      </c>
      <c r="D17" s="2" t="s">
        <v>8</v>
      </c>
      <c r="F17" s="1">
        <v>91</v>
      </c>
      <c r="G17" s="1">
        <v>94</v>
      </c>
      <c r="H17" s="1">
        <v>94</v>
      </c>
      <c r="I17" s="10">
        <f>SUM(F17:H17)</f>
        <v>279</v>
      </c>
      <c r="J17" s="1">
        <v>4</v>
      </c>
    </row>
    <row r="18" spans="2:12" x14ac:dyDescent="0.3">
      <c r="B18" s="1">
        <v>3</v>
      </c>
      <c r="C18" s="5" t="s">
        <v>3</v>
      </c>
      <c r="D18" s="2" t="s">
        <v>8</v>
      </c>
      <c r="F18" s="1">
        <v>76</v>
      </c>
      <c r="G18" s="1">
        <v>92</v>
      </c>
      <c r="H18" s="1">
        <v>96</v>
      </c>
      <c r="I18" s="10">
        <f>SUM(F18:H18)</f>
        <v>264</v>
      </c>
      <c r="J18" s="1">
        <v>5</v>
      </c>
    </row>
    <row r="19" spans="2:12" x14ac:dyDescent="0.3">
      <c r="B19" s="1">
        <v>4</v>
      </c>
      <c r="C19" s="5" t="s">
        <v>11</v>
      </c>
      <c r="D19" s="2" t="s">
        <v>8</v>
      </c>
      <c r="F19" s="1">
        <v>77</v>
      </c>
      <c r="G19" s="1">
        <v>85</v>
      </c>
      <c r="H19" s="1">
        <v>91</v>
      </c>
      <c r="I19" s="10">
        <f>SUM(F19:H19)</f>
        <v>253</v>
      </c>
      <c r="J19" s="1">
        <v>4</v>
      </c>
    </row>
    <row r="20" spans="2:12" x14ac:dyDescent="0.3">
      <c r="I20" s="10"/>
      <c r="J20" s="1"/>
    </row>
    <row r="21" spans="2:12" x14ac:dyDescent="0.3">
      <c r="B21" s="36" t="s">
        <v>9</v>
      </c>
      <c r="C21" s="36" t="s">
        <v>41</v>
      </c>
      <c r="D21" s="4"/>
      <c r="E21" s="4"/>
      <c r="F21" s="7"/>
      <c r="G21" s="7"/>
      <c r="H21" s="7"/>
      <c r="I21" s="3" t="s">
        <v>14</v>
      </c>
      <c r="J21" s="3" t="s">
        <v>17</v>
      </c>
      <c r="K21" s="4"/>
      <c r="L21" s="4"/>
    </row>
    <row r="22" spans="2:12" x14ac:dyDescent="0.3">
      <c r="B22" s="1">
        <v>1</v>
      </c>
      <c r="C22" s="5" t="s">
        <v>10</v>
      </c>
      <c r="D22" s="2" t="s">
        <v>8</v>
      </c>
      <c r="F22" s="1">
        <v>90</v>
      </c>
      <c r="G22" s="1">
        <v>89</v>
      </c>
      <c r="H22" s="1">
        <v>89</v>
      </c>
      <c r="I22" s="10">
        <f>SUM(F22:H22)</f>
        <v>268</v>
      </c>
      <c r="J22" s="1">
        <v>2</v>
      </c>
    </row>
    <row r="23" spans="2:12" x14ac:dyDescent="0.3">
      <c r="B23" s="1">
        <v>2</v>
      </c>
      <c r="C23" s="5" t="s">
        <v>46</v>
      </c>
      <c r="D23" s="2" t="s">
        <v>8</v>
      </c>
      <c r="F23" s="1">
        <v>87</v>
      </c>
      <c r="G23" s="1">
        <v>86</v>
      </c>
      <c r="H23" s="1">
        <v>88</v>
      </c>
      <c r="I23" s="10">
        <f>SUM(F23:H23)</f>
        <v>261</v>
      </c>
      <c r="J23" s="1">
        <v>3</v>
      </c>
    </row>
    <row r="24" spans="2:12" x14ac:dyDescent="0.3">
      <c r="B24" s="1">
        <v>3</v>
      </c>
      <c r="C24" s="5" t="s">
        <v>22</v>
      </c>
      <c r="D24" s="2" t="s">
        <v>54</v>
      </c>
      <c r="F24" s="1">
        <v>89</v>
      </c>
      <c r="G24" s="1">
        <v>76</v>
      </c>
      <c r="H24" s="1">
        <v>81</v>
      </c>
      <c r="I24" s="10">
        <f>SUM(F24:H24)</f>
        <v>246</v>
      </c>
      <c r="J24" s="1">
        <v>1</v>
      </c>
    </row>
    <row r="25" spans="2:12" x14ac:dyDescent="0.3">
      <c r="B25" s="1">
        <v>4</v>
      </c>
      <c r="C25" s="5" t="s">
        <v>52</v>
      </c>
      <c r="D25" s="2" t="s">
        <v>53</v>
      </c>
      <c r="F25" s="1">
        <v>66</v>
      </c>
      <c r="G25" s="1">
        <v>67</v>
      </c>
      <c r="H25" s="1">
        <v>55</v>
      </c>
      <c r="I25" s="10">
        <f>SUM(F25:H25)</f>
        <v>188</v>
      </c>
      <c r="J25" s="1">
        <v>1</v>
      </c>
    </row>
    <row r="26" spans="2:12" x14ac:dyDescent="0.3">
      <c r="I26" s="10"/>
      <c r="J26" s="1"/>
    </row>
    <row r="27" spans="2:12" x14ac:dyDescent="0.3">
      <c r="I27" s="10"/>
      <c r="J27" s="1"/>
    </row>
    <row r="28" spans="2:12" ht="24" thickBot="1" x14ac:dyDescent="0.4">
      <c r="B28" s="39"/>
      <c r="C28" s="40" t="s">
        <v>51</v>
      </c>
      <c r="D28" s="41"/>
      <c r="E28" s="41"/>
      <c r="F28" s="42"/>
      <c r="G28" s="42"/>
      <c r="H28" s="42"/>
      <c r="I28" s="41"/>
      <c r="J28" s="41"/>
      <c r="K28" s="43"/>
      <c r="L28" s="43"/>
    </row>
    <row r="30" spans="2:12" x14ac:dyDescent="0.3">
      <c r="B30" s="3" t="s">
        <v>9</v>
      </c>
      <c r="C30" s="6" t="s">
        <v>6</v>
      </c>
      <c r="D30" s="4"/>
      <c r="E30" s="4"/>
      <c r="F30" s="3" t="s">
        <v>5</v>
      </c>
      <c r="G30" s="3" t="s">
        <v>17</v>
      </c>
      <c r="H30" s="7"/>
      <c r="I30" s="4"/>
      <c r="J30" s="4"/>
      <c r="K30" s="4"/>
      <c r="L30" s="4"/>
    </row>
    <row r="31" spans="2:12" x14ac:dyDescent="0.3">
      <c r="B31" s="10">
        <v>1</v>
      </c>
      <c r="C31" s="5" t="s">
        <v>0</v>
      </c>
      <c r="D31" s="1" t="s">
        <v>8</v>
      </c>
      <c r="F31" s="10">
        <v>291</v>
      </c>
      <c r="G31" s="1">
        <v>14</v>
      </c>
      <c r="I31" s="1"/>
    </row>
    <row r="32" spans="2:12" x14ac:dyDescent="0.3">
      <c r="B32" s="10">
        <v>2</v>
      </c>
      <c r="C32" s="5" t="s">
        <v>1</v>
      </c>
      <c r="D32" s="1" t="s">
        <v>8</v>
      </c>
      <c r="F32" s="10">
        <v>289</v>
      </c>
      <c r="G32" s="1">
        <v>5</v>
      </c>
      <c r="I32" s="1"/>
    </row>
    <row r="33" spans="2:12" x14ac:dyDescent="0.3">
      <c r="B33" s="10"/>
      <c r="C33" s="5"/>
      <c r="D33" s="1"/>
      <c r="I33" s="1"/>
    </row>
    <row r="34" spans="2:12" x14ac:dyDescent="0.3">
      <c r="B34" s="3"/>
      <c r="C34" s="6" t="s">
        <v>7</v>
      </c>
      <c r="D34" s="7"/>
      <c r="E34" s="4"/>
      <c r="F34" s="3" t="s">
        <v>5</v>
      </c>
      <c r="G34" s="3" t="s">
        <v>17</v>
      </c>
      <c r="H34" s="7"/>
      <c r="I34" s="7"/>
      <c r="J34" s="4"/>
      <c r="K34" s="4"/>
      <c r="L34" s="4"/>
    </row>
    <row r="35" spans="2:12" x14ac:dyDescent="0.3">
      <c r="B35" s="37">
        <v>1</v>
      </c>
      <c r="C35" s="5" t="s">
        <v>45</v>
      </c>
      <c r="D35" s="2" t="s">
        <v>8</v>
      </c>
      <c r="E35" s="12"/>
      <c r="F35" s="37">
        <v>286</v>
      </c>
      <c r="G35" s="11">
        <v>7</v>
      </c>
      <c r="H35" s="11"/>
      <c r="I35" s="11"/>
      <c r="J35" s="12"/>
      <c r="K35" s="12"/>
      <c r="L35" s="12"/>
    </row>
    <row r="36" spans="2:12" x14ac:dyDescent="0.3">
      <c r="B36" s="10">
        <v>2</v>
      </c>
      <c r="C36" s="5" t="s">
        <v>32</v>
      </c>
      <c r="D36" s="2" t="s">
        <v>8</v>
      </c>
      <c r="F36" s="10">
        <v>284</v>
      </c>
      <c r="G36" s="1">
        <v>6</v>
      </c>
      <c r="I36" s="1"/>
    </row>
    <row r="37" spans="2:12" x14ac:dyDescent="0.3">
      <c r="B37" s="10">
        <v>3</v>
      </c>
      <c r="C37" s="5" t="s">
        <v>21</v>
      </c>
      <c r="D37" s="2" t="s">
        <v>8</v>
      </c>
      <c r="F37" s="10">
        <v>280</v>
      </c>
      <c r="G37" s="1">
        <v>3</v>
      </c>
      <c r="I37" s="1"/>
    </row>
    <row r="38" spans="2:12" x14ac:dyDescent="0.3">
      <c r="B38" s="10"/>
      <c r="C38" s="5" t="s">
        <v>31</v>
      </c>
      <c r="D38" s="2" t="s">
        <v>8</v>
      </c>
      <c r="F38" s="10">
        <v>280</v>
      </c>
      <c r="G38" s="1">
        <v>3</v>
      </c>
      <c r="I38" s="1"/>
    </row>
    <row r="39" spans="2:12" x14ac:dyDescent="0.3">
      <c r="B39" s="10">
        <v>5</v>
      </c>
      <c r="C39" s="5" t="s">
        <v>2</v>
      </c>
      <c r="D39" s="2" t="s">
        <v>8</v>
      </c>
      <c r="F39" s="10">
        <v>279</v>
      </c>
      <c r="G39" s="1">
        <v>4</v>
      </c>
      <c r="I39" s="1"/>
    </row>
    <row r="40" spans="2:12" x14ac:dyDescent="0.3">
      <c r="B40" s="10">
        <v>6</v>
      </c>
      <c r="C40" s="5" t="s">
        <v>47</v>
      </c>
      <c r="D40" s="1" t="s">
        <v>49</v>
      </c>
      <c r="F40" s="10">
        <v>277</v>
      </c>
      <c r="G40" s="1">
        <v>2</v>
      </c>
      <c r="I40" s="1"/>
    </row>
    <row r="41" spans="2:12" x14ac:dyDescent="0.3">
      <c r="B41" s="10">
        <v>7</v>
      </c>
      <c r="C41" s="5" t="s">
        <v>3</v>
      </c>
      <c r="D41" s="2" t="s">
        <v>8</v>
      </c>
      <c r="F41" s="10">
        <v>275</v>
      </c>
      <c r="G41" s="1">
        <v>4</v>
      </c>
      <c r="I41" s="1"/>
    </row>
    <row r="42" spans="2:12" x14ac:dyDescent="0.3">
      <c r="B42" s="10">
        <v>8</v>
      </c>
      <c r="C42" s="5" t="s">
        <v>11</v>
      </c>
      <c r="D42" s="2" t="s">
        <v>8</v>
      </c>
      <c r="F42" s="10">
        <v>262</v>
      </c>
      <c r="G42" s="1">
        <v>2</v>
      </c>
      <c r="I42" s="1"/>
    </row>
    <row r="43" spans="2:12" x14ac:dyDescent="0.3">
      <c r="B43" s="10"/>
      <c r="C43" s="5"/>
      <c r="D43" s="1"/>
      <c r="I43" s="1"/>
    </row>
    <row r="44" spans="2:12" x14ac:dyDescent="0.3">
      <c r="B44" s="3"/>
      <c r="C44" s="6" t="s">
        <v>4</v>
      </c>
      <c r="D44" s="7"/>
      <c r="E44" s="4"/>
      <c r="F44" s="3" t="s">
        <v>5</v>
      </c>
      <c r="G44" s="3" t="s">
        <v>17</v>
      </c>
      <c r="H44" s="7"/>
      <c r="I44" s="7"/>
      <c r="J44" s="4"/>
      <c r="K44" s="4"/>
      <c r="L44" s="4"/>
    </row>
    <row r="45" spans="2:12" x14ac:dyDescent="0.3">
      <c r="B45" s="10">
        <v>1</v>
      </c>
      <c r="C45" s="5" t="s">
        <v>46</v>
      </c>
      <c r="D45" s="1" t="s">
        <v>8</v>
      </c>
      <c r="F45" s="10">
        <v>272</v>
      </c>
      <c r="G45" s="1">
        <v>4</v>
      </c>
      <c r="I45" s="1"/>
    </row>
    <row r="46" spans="2:12" ht="19.5" customHeight="1" x14ac:dyDescent="0.3">
      <c r="B46" s="10">
        <v>2</v>
      </c>
      <c r="C46" s="5" t="s">
        <v>10</v>
      </c>
      <c r="D46" s="1" t="s">
        <v>8</v>
      </c>
      <c r="F46" s="10">
        <v>268</v>
      </c>
      <c r="G46" s="1">
        <v>2</v>
      </c>
      <c r="I46" s="1"/>
    </row>
    <row r="47" spans="2:12" x14ac:dyDescent="0.3">
      <c r="B47" s="10">
        <v>3</v>
      </c>
      <c r="C47" s="5" t="s">
        <v>22</v>
      </c>
      <c r="D47" s="2" t="s">
        <v>8</v>
      </c>
      <c r="F47" s="10">
        <v>246</v>
      </c>
      <c r="G47" s="1">
        <v>1</v>
      </c>
      <c r="I47" s="38" t="s">
        <v>56</v>
      </c>
    </row>
    <row r="48" spans="2:12" x14ac:dyDescent="0.3">
      <c r="B48" s="10"/>
      <c r="C48" s="5"/>
      <c r="F48" s="10"/>
      <c r="I48" s="1"/>
    </row>
    <row r="49" spans="2:12" x14ac:dyDescent="0.3">
      <c r="B49" s="10"/>
      <c r="C49" s="5"/>
      <c r="F49" s="10"/>
      <c r="I49" s="1"/>
    </row>
    <row r="50" spans="2:12" x14ac:dyDescent="0.3">
      <c r="B50" s="10"/>
      <c r="C50" s="5"/>
      <c r="F50" s="10"/>
      <c r="I50" s="1"/>
    </row>
    <row r="51" spans="2:12" x14ac:dyDescent="0.3">
      <c r="B51" s="10"/>
      <c r="C51" s="5"/>
      <c r="F51" s="10"/>
      <c r="I51" s="1"/>
    </row>
    <row r="52" spans="2:12" x14ac:dyDescent="0.3">
      <c r="B52" s="10"/>
      <c r="C52" s="5"/>
      <c r="F52" s="10"/>
      <c r="I52" s="1"/>
    </row>
    <row r="53" spans="2:12" x14ac:dyDescent="0.3">
      <c r="B53" s="10"/>
      <c r="C53" s="5"/>
      <c r="F53" s="10"/>
      <c r="I53" s="1"/>
    </row>
    <row r="54" spans="2:12" x14ac:dyDescent="0.3">
      <c r="B54" s="10"/>
      <c r="C54" s="5"/>
      <c r="F54" s="10"/>
      <c r="I54" s="1"/>
    </row>
    <row r="55" spans="2:12" x14ac:dyDescent="0.3">
      <c r="B55" s="10"/>
      <c r="C55" s="5"/>
      <c r="F55" s="10"/>
      <c r="I55" s="1"/>
    </row>
    <row r="56" spans="2:12" x14ac:dyDescent="0.3">
      <c r="B56" s="10"/>
      <c r="C56" s="5"/>
      <c r="F56" s="10"/>
      <c r="I56" s="1"/>
    </row>
    <row r="57" spans="2:12" x14ac:dyDescent="0.3">
      <c r="B57" s="10"/>
      <c r="C57" s="5"/>
      <c r="F57" s="10"/>
      <c r="I57" s="1"/>
    </row>
    <row r="58" spans="2:12" x14ac:dyDescent="0.3">
      <c r="I58" s="10"/>
      <c r="J58" s="1"/>
    </row>
    <row r="59" spans="2:12" ht="24" thickBot="1" x14ac:dyDescent="0.4">
      <c r="B59" s="26"/>
      <c r="C59" s="27" t="s">
        <v>44</v>
      </c>
      <c r="D59" s="28"/>
      <c r="E59" s="28"/>
      <c r="F59" s="29"/>
      <c r="G59" s="29"/>
      <c r="H59" s="29"/>
      <c r="I59" s="28"/>
      <c r="J59" s="28"/>
      <c r="K59" s="30"/>
      <c r="L59" s="30"/>
    </row>
    <row r="60" spans="2:12" x14ac:dyDescent="0.3">
      <c r="B60" s="2"/>
      <c r="F60" s="2"/>
      <c r="G60" s="2"/>
      <c r="H60" s="2"/>
    </row>
    <row r="61" spans="2:12" x14ac:dyDescent="0.3">
      <c r="B61" s="36" t="s">
        <v>9</v>
      </c>
      <c r="C61" s="36" t="s">
        <v>39</v>
      </c>
      <c r="D61" s="4"/>
      <c r="E61" s="4"/>
      <c r="F61" s="7"/>
      <c r="G61" s="7"/>
      <c r="H61" s="7"/>
      <c r="I61" s="3" t="s">
        <v>14</v>
      </c>
      <c r="J61" s="3" t="s">
        <v>17</v>
      </c>
      <c r="K61" s="4"/>
    </row>
    <row r="62" spans="2:12" x14ac:dyDescent="0.3">
      <c r="B62" s="1">
        <v>1</v>
      </c>
      <c r="C62" s="5" t="s">
        <v>1</v>
      </c>
      <c r="D62" s="38" t="s">
        <v>8</v>
      </c>
      <c r="F62" s="1">
        <v>95</v>
      </c>
      <c r="G62" s="1">
        <v>96</v>
      </c>
      <c r="H62" s="1">
        <v>98</v>
      </c>
      <c r="I62" s="10">
        <f>SUM(F62:H62)</f>
        <v>289</v>
      </c>
      <c r="J62" s="1">
        <v>5</v>
      </c>
    </row>
    <row r="63" spans="2:12" x14ac:dyDescent="0.3">
      <c r="C63" s="5"/>
      <c r="I63" s="10"/>
      <c r="J63" s="1"/>
    </row>
    <row r="64" spans="2:12" x14ac:dyDescent="0.3">
      <c r="I64" s="10"/>
      <c r="J64" s="1"/>
    </row>
    <row r="65" spans="2:12" x14ac:dyDescent="0.3">
      <c r="B65" s="36" t="s">
        <v>9</v>
      </c>
      <c r="C65" s="36" t="s">
        <v>40</v>
      </c>
      <c r="D65" s="4"/>
      <c r="E65" s="4"/>
      <c r="F65" s="7"/>
      <c r="G65" s="7"/>
      <c r="H65" s="7"/>
      <c r="I65" s="3" t="s">
        <v>14</v>
      </c>
      <c r="J65" s="3" t="s">
        <v>17</v>
      </c>
      <c r="K65" s="4"/>
    </row>
    <row r="66" spans="2:12" x14ac:dyDescent="0.3">
      <c r="B66" s="1">
        <v>1</v>
      </c>
      <c r="C66" s="2" t="s">
        <v>21</v>
      </c>
      <c r="D66" s="2" t="s">
        <v>8</v>
      </c>
      <c r="F66" s="1">
        <v>93</v>
      </c>
      <c r="G66" s="1">
        <v>95</v>
      </c>
      <c r="H66" s="1">
        <v>92</v>
      </c>
      <c r="I66" s="10">
        <f>SUM(F66:H66)</f>
        <v>280</v>
      </c>
      <c r="J66" s="1">
        <v>3</v>
      </c>
    </row>
    <row r="67" spans="2:12" x14ac:dyDescent="0.3">
      <c r="B67" s="1">
        <v>2</v>
      </c>
      <c r="C67" s="2" t="s">
        <v>3</v>
      </c>
      <c r="D67" s="2" t="s">
        <v>8</v>
      </c>
      <c r="F67" s="1">
        <v>97</v>
      </c>
      <c r="G67" s="1">
        <v>85</v>
      </c>
      <c r="H67" s="1">
        <v>93</v>
      </c>
      <c r="I67" s="10">
        <f>SUM(F67:H67)</f>
        <v>275</v>
      </c>
      <c r="J67" s="1">
        <v>4</v>
      </c>
    </row>
    <row r="68" spans="2:12" x14ac:dyDescent="0.3">
      <c r="B68" s="1">
        <v>3</v>
      </c>
      <c r="C68" s="2" t="s">
        <v>11</v>
      </c>
      <c r="D68" s="2" t="s">
        <v>8</v>
      </c>
      <c r="F68" s="1">
        <v>88</v>
      </c>
      <c r="G68" s="1">
        <v>87</v>
      </c>
      <c r="H68" s="1">
        <v>87</v>
      </c>
      <c r="I68" s="10">
        <f>SUM(F68:H68)</f>
        <v>262</v>
      </c>
      <c r="J68" s="1">
        <v>2</v>
      </c>
    </row>
    <row r="69" spans="2:12" x14ac:dyDescent="0.3">
      <c r="I69" s="10"/>
      <c r="J69" s="1"/>
    </row>
    <row r="70" spans="2:12" x14ac:dyDescent="0.3">
      <c r="B70" s="36" t="s">
        <v>9</v>
      </c>
      <c r="C70" s="36" t="s">
        <v>41</v>
      </c>
      <c r="D70" s="4"/>
      <c r="E70" s="4"/>
      <c r="F70" s="7"/>
      <c r="G70" s="7"/>
      <c r="H70" s="7"/>
      <c r="I70" s="3" t="s">
        <v>14</v>
      </c>
      <c r="J70" s="3" t="s">
        <v>17</v>
      </c>
      <c r="K70" s="4"/>
    </row>
    <row r="71" spans="2:12" x14ac:dyDescent="0.3">
      <c r="B71" s="1">
        <v>1</v>
      </c>
      <c r="C71" s="2" t="s">
        <v>32</v>
      </c>
      <c r="D71" s="2" t="s">
        <v>8</v>
      </c>
      <c r="F71" s="1">
        <v>96</v>
      </c>
      <c r="G71" s="1">
        <v>94</v>
      </c>
      <c r="H71" s="1">
        <v>94</v>
      </c>
      <c r="I71" s="10">
        <f>SUM(F71:H71)</f>
        <v>284</v>
      </c>
      <c r="J71" s="1">
        <v>6</v>
      </c>
      <c r="K71" s="2" t="s">
        <v>37</v>
      </c>
    </row>
    <row r="72" spans="2:12" x14ac:dyDescent="0.3">
      <c r="B72" s="1">
        <v>2</v>
      </c>
      <c r="C72" s="2" t="s">
        <v>45</v>
      </c>
      <c r="D72" s="2" t="s">
        <v>8</v>
      </c>
      <c r="F72" s="1">
        <v>94</v>
      </c>
      <c r="G72" s="1">
        <v>96</v>
      </c>
      <c r="H72" s="1">
        <v>93</v>
      </c>
      <c r="I72" s="10">
        <f>SUM(F72:H72)</f>
        <v>283</v>
      </c>
      <c r="J72" s="1">
        <v>8</v>
      </c>
      <c r="K72" s="2" t="s">
        <v>37</v>
      </c>
    </row>
    <row r="73" spans="2:12" x14ac:dyDescent="0.3">
      <c r="B73" s="1">
        <v>3</v>
      </c>
      <c r="C73" s="2" t="s">
        <v>10</v>
      </c>
      <c r="D73" s="2" t="s">
        <v>8</v>
      </c>
      <c r="F73" s="1">
        <v>89</v>
      </c>
      <c r="G73" s="1">
        <v>87</v>
      </c>
      <c r="H73" s="1">
        <v>86</v>
      </c>
      <c r="I73" s="10">
        <f>SUM(F73:H73)</f>
        <v>262</v>
      </c>
      <c r="J73" s="1">
        <v>3</v>
      </c>
    </row>
    <row r="74" spans="2:12" x14ac:dyDescent="0.3">
      <c r="B74" s="1">
        <v>4</v>
      </c>
      <c r="C74" s="2" t="s">
        <v>46</v>
      </c>
      <c r="D74" s="2" t="s">
        <v>8</v>
      </c>
      <c r="F74" s="1">
        <v>88</v>
      </c>
      <c r="G74" s="1">
        <v>88</v>
      </c>
      <c r="H74" s="1">
        <v>83</v>
      </c>
      <c r="I74" s="10">
        <f>SUM(F74:H74)</f>
        <v>259</v>
      </c>
      <c r="J74" s="1">
        <v>2</v>
      </c>
    </row>
    <row r="75" spans="2:12" x14ac:dyDescent="0.3">
      <c r="B75" s="2"/>
      <c r="F75" s="2"/>
      <c r="G75" s="2"/>
      <c r="H75" s="2"/>
    </row>
    <row r="76" spans="2:12" x14ac:dyDescent="0.3">
      <c r="B76" s="2"/>
      <c r="F76" s="2"/>
      <c r="G76" s="2"/>
      <c r="H76" s="2"/>
    </row>
    <row r="77" spans="2:12" ht="24" thickBot="1" x14ac:dyDescent="0.4">
      <c r="B77" s="39"/>
      <c r="C77" s="40" t="s">
        <v>48</v>
      </c>
      <c r="D77" s="41"/>
      <c r="E77" s="41"/>
      <c r="F77" s="42"/>
      <c r="G77" s="42"/>
      <c r="H77" s="42"/>
      <c r="I77" s="41"/>
      <c r="J77" s="41"/>
      <c r="K77" s="43"/>
      <c r="L77" s="43"/>
    </row>
    <row r="79" spans="2:12" x14ac:dyDescent="0.3">
      <c r="B79" s="3" t="s">
        <v>9</v>
      </c>
      <c r="C79" s="6" t="s">
        <v>6</v>
      </c>
      <c r="D79" s="4"/>
      <c r="E79" s="4"/>
      <c r="F79" s="3" t="s">
        <v>5</v>
      </c>
      <c r="G79" s="3" t="s">
        <v>17</v>
      </c>
      <c r="H79" s="7"/>
      <c r="I79" s="4" t="s">
        <v>43</v>
      </c>
      <c r="J79" s="4"/>
      <c r="K79" s="4"/>
      <c r="L79" s="4"/>
    </row>
    <row r="80" spans="2:12" x14ac:dyDescent="0.3">
      <c r="B80" s="1">
        <v>1</v>
      </c>
      <c r="C80" s="5" t="s">
        <v>0</v>
      </c>
      <c r="D80" s="1" t="s">
        <v>8</v>
      </c>
      <c r="F80" s="10">
        <v>294</v>
      </c>
      <c r="G80" s="1">
        <v>11</v>
      </c>
      <c r="I80" s="1">
        <v>3</v>
      </c>
      <c r="J80" s="2" t="s">
        <v>28</v>
      </c>
    </row>
    <row r="81" spans="2:12" x14ac:dyDescent="0.3">
      <c r="B81" s="1">
        <v>2</v>
      </c>
      <c r="C81" s="5" t="s">
        <v>1</v>
      </c>
      <c r="D81" s="1" t="s">
        <v>8</v>
      </c>
      <c r="F81" s="10">
        <v>288</v>
      </c>
      <c r="G81" s="1">
        <v>7</v>
      </c>
      <c r="I81" s="1">
        <v>2</v>
      </c>
      <c r="J81" s="2" t="s">
        <v>28</v>
      </c>
    </row>
    <row r="82" spans="2:12" x14ac:dyDescent="0.3">
      <c r="C82" s="5"/>
      <c r="D82" s="1"/>
      <c r="I82" s="1"/>
    </row>
    <row r="83" spans="2:12" x14ac:dyDescent="0.3">
      <c r="B83" s="7"/>
      <c r="C83" s="6" t="s">
        <v>7</v>
      </c>
      <c r="D83" s="7"/>
      <c r="E83" s="4"/>
      <c r="F83" s="3" t="s">
        <v>5</v>
      </c>
      <c r="G83" s="3" t="s">
        <v>17</v>
      </c>
      <c r="H83" s="7"/>
      <c r="I83" s="7"/>
      <c r="J83" s="4"/>
      <c r="K83" s="4"/>
      <c r="L83" s="4"/>
    </row>
    <row r="84" spans="2:12" x14ac:dyDescent="0.3">
      <c r="B84" s="11">
        <v>1</v>
      </c>
      <c r="C84" s="5" t="s">
        <v>21</v>
      </c>
      <c r="D84" s="2" t="s">
        <v>8</v>
      </c>
      <c r="E84" s="12"/>
      <c r="F84" s="37">
        <v>283</v>
      </c>
      <c r="G84" s="11">
        <v>5</v>
      </c>
      <c r="H84" s="11"/>
      <c r="I84" s="11">
        <v>3</v>
      </c>
      <c r="J84" s="12" t="s">
        <v>33</v>
      </c>
      <c r="K84" s="12"/>
      <c r="L84" s="12"/>
    </row>
    <row r="85" spans="2:12" x14ac:dyDescent="0.3">
      <c r="B85" s="1">
        <v>2</v>
      </c>
      <c r="C85" s="5" t="s">
        <v>31</v>
      </c>
      <c r="D85" s="2" t="s">
        <v>8</v>
      </c>
      <c r="F85" s="10">
        <v>279</v>
      </c>
      <c r="G85" s="1">
        <v>6</v>
      </c>
      <c r="I85" s="1">
        <v>2</v>
      </c>
      <c r="J85" s="2" t="s">
        <v>28</v>
      </c>
    </row>
    <row r="86" spans="2:12" x14ac:dyDescent="0.3">
      <c r="B86" s="1">
        <v>3</v>
      </c>
      <c r="C86" s="5" t="s">
        <v>2</v>
      </c>
      <c r="D86" s="2" t="s">
        <v>8</v>
      </c>
      <c r="F86" s="10">
        <v>278</v>
      </c>
      <c r="G86" s="1">
        <v>6</v>
      </c>
      <c r="I86" s="1">
        <v>1</v>
      </c>
      <c r="J86" s="2" t="s">
        <v>28</v>
      </c>
    </row>
    <row r="87" spans="2:12" x14ac:dyDescent="0.3">
      <c r="B87" s="1">
        <v>4</v>
      </c>
      <c r="C87" s="5" t="s">
        <v>3</v>
      </c>
      <c r="D87" s="2" t="s">
        <v>8</v>
      </c>
      <c r="F87" s="10">
        <v>277</v>
      </c>
      <c r="G87" s="1">
        <v>5</v>
      </c>
      <c r="I87" s="1">
        <v>1</v>
      </c>
      <c r="J87" s="2" t="s">
        <v>28</v>
      </c>
    </row>
    <row r="88" spans="2:12" x14ac:dyDescent="0.3">
      <c r="B88" s="1">
        <v>5</v>
      </c>
      <c r="C88" s="5" t="s">
        <v>11</v>
      </c>
      <c r="D88" s="2" t="s">
        <v>8</v>
      </c>
      <c r="F88" s="10">
        <v>266</v>
      </c>
      <c r="G88" s="1">
        <v>2</v>
      </c>
      <c r="I88" s="1"/>
    </row>
    <row r="89" spans="2:12" x14ac:dyDescent="0.3">
      <c r="C89" s="5"/>
      <c r="D89" s="1"/>
      <c r="I89" s="1"/>
    </row>
    <row r="90" spans="2:12" x14ac:dyDescent="0.3">
      <c r="B90" s="7"/>
      <c r="C90" s="6" t="s">
        <v>4</v>
      </c>
      <c r="D90" s="7"/>
      <c r="E90" s="4"/>
      <c r="F90" s="3" t="s">
        <v>5</v>
      </c>
      <c r="G90" s="3" t="s">
        <v>17</v>
      </c>
      <c r="H90" s="7"/>
      <c r="I90" s="7"/>
      <c r="J90" s="4"/>
      <c r="K90" s="4"/>
      <c r="L90" s="4"/>
    </row>
    <row r="91" spans="2:12" x14ac:dyDescent="0.3">
      <c r="B91" s="1">
        <v>1</v>
      </c>
      <c r="C91" s="5" t="s">
        <v>10</v>
      </c>
      <c r="D91" s="1" t="s">
        <v>8</v>
      </c>
      <c r="F91" s="10">
        <v>271</v>
      </c>
      <c r="G91" s="1">
        <v>4</v>
      </c>
      <c r="I91" s="1">
        <v>3</v>
      </c>
      <c r="J91" s="2" t="s">
        <v>28</v>
      </c>
    </row>
    <row r="92" spans="2:12" x14ac:dyDescent="0.3">
      <c r="B92" s="1">
        <v>2</v>
      </c>
      <c r="C92" s="5" t="s">
        <v>32</v>
      </c>
      <c r="D92" s="1" t="s">
        <v>8</v>
      </c>
      <c r="F92" s="10">
        <v>260</v>
      </c>
      <c r="G92" s="1">
        <v>5</v>
      </c>
      <c r="I92" s="1">
        <v>2</v>
      </c>
      <c r="J92" s="2" t="s">
        <v>33</v>
      </c>
    </row>
    <row r="93" spans="2:12" x14ac:dyDescent="0.3">
      <c r="B93" s="1">
        <v>3</v>
      </c>
      <c r="C93" s="5" t="s">
        <v>22</v>
      </c>
      <c r="D93" s="2" t="s">
        <v>8</v>
      </c>
      <c r="F93" s="10">
        <v>251</v>
      </c>
      <c r="G93" s="1">
        <v>2</v>
      </c>
      <c r="I93" s="1" t="s">
        <v>33</v>
      </c>
      <c r="J93" s="2" t="s">
        <v>55</v>
      </c>
    </row>
    <row r="94" spans="2:12" x14ac:dyDescent="0.3">
      <c r="H94" s="1" t="s">
        <v>14</v>
      </c>
      <c r="I94" s="10">
        <f>SUM(I80:I93)</f>
        <v>17</v>
      </c>
      <c r="J94" s="1"/>
    </row>
    <row r="95" spans="2:12" x14ac:dyDescent="0.3">
      <c r="I95" s="10"/>
      <c r="J95" s="1"/>
    </row>
    <row r="96" spans="2:12" x14ac:dyDescent="0.3">
      <c r="I96" s="10"/>
      <c r="J96" s="1"/>
    </row>
    <row r="97" spans="2:12" x14ac:dyDescent="0.3">
      <c r="B97" s="2"/>
      <c r="F97" s="2"/>
      <c r="G97" s="2"/>
      <c r="H97" s="2"/>
    </row>
    <row r="98" spans="2:12" ht="24" thickBot="1" x14ac:dyDescent="0.4">
      <c r="B98" s="26"/>
      <c r="C98" s="27" t="s">
        <v>42</v>
      </c>
      <c r="D98" s="28"/>
      <c r="E98" s="28"/>
      <c r="F98" s="29"/>
      <c r="G98" s="29"/>
      <c r="H98" s="29"/>
      <c r="I98" s="28"/>
      <c r="J98" s="28"/>
      <c r="K98" s="30"/>
      <c r="L98" s="30"/>
    </row>
    <row r="100" spans="2:12" x14ac:dyDescent="0.3">
      <c r="B100" s="10" t="s">
        <v>30</v>
      </c>
      <c r="C100" s="2" t="s">
        <v>33</v>
      </c>
    </row>
    <row r="101" spans="2:12" x14ac:dyDescent="0.3">
      <c r="J101" s="1"/>
    </row>
    <row r="102" spans="2:12" x14ac:dyDescent="0.3">
      <c r="B102" s="36" t="s">
        <v>9</v>
      </c>
      <c r="C102" s="36" t="s">
        <v>39</v>
      </c>
      <c r="D102" s="4"/>
      <c r="E102" s="4"/>
      <c r="F102" s="7"/>
      <c r="G102" s="7"/>
      <c r="H102" s="7"/>
      <c r="I102" s="3" t="s">
        <v>14</v>
      </c>
      <c r="J102" s="3" t="s">
        <v>17</v>
      </c>
      <c r="K102" s="4"/>
      <c r="L102" s="4"/>
    </row>
    <row r="103" spans="2:12" x14ac:dyDescent="0.3">
      <c r="B103" s="1">
        <v>1</v>
      </c>
      <c r="C103" s="5" t="s">
        <v>0</v>
      </c>
      <c r="D103" s="38" t="s">
        <v>8</v>
      </c>
      <c r="F103" s="1">
        <v>97</v>
      </c>
      <c r="G103" s="1">
        <v>98</v>
      </c>
      <c r="H103" s="1">
        <v>99</v>
      </c>
      <c r="I103" s="10">
        <f>SUM(F103:H103)</f>
        <v>294</v>
      </c>
      <c r="J103" s="1">
        <v>11</v>
      </c>
    </row>
    <row r="104" spans="2:12" x14ac:dyDescent="0.3">
      <c r="B104" s="1">
        <v>2</v>
      </c>
      <c r="C104" s="5" t="s">
        <v>1</v>
      </c>
      <c r="D104" s="2" t="s">
        <v>8</v>
      </c>
      <c r="F104" s="1">
        <v>95</v>
      </c>
      <c r="G104" s="1">
        <v>99</v>
      </c>
      <c r="H104" s="1">
        <v>93</v>
      </c>
      <c r="I104" s="10">
        <f>SUM(F104:H104)</f>
        <v>287</v>
      </c>
      <c r="J104" s="1">
        <v>5</v>
      </c>
    </row>
    <row r="105" spans="2:12" x14ac:dyDescent="0.3">
      <c r="I105" s="10"/>
      <c r="J105" s="1"/>
    </row>
    <row r="106" spans="2:12" x14ac:dyDescent="0.3">
      <c r="B106" s="36" t="s">
        <v>9</v>
      </c>
      <c r="C106" s="36" t="s">
        <v>40</v>
      </c>
      <c r="D106" s="4"/>
      <c r="E106" s="4"/>
      <c r="F106" s="7"/>
      <c r="G106" s="7"/>
      <c r="H106" s="7"/>
      <c r="I106" s="3" t="s">
        <v>14</v>
      </c>
      <c r="J106" s="3" t="s">
        <v>17</v>
      </c>
      <c r="K106" s="4"/>
      <c r="L106" s="4"/>
    </row>
    <row r="107" spans="2:12" x14ac:dyDescent="0.3">
      <c r="I107" s="10"/>
      <c r="J107" s="1"/>
    </row>
    <row r="108" spans="2:12" x14ac:dyDescent="0.3">
      <c r="I108" s="10"/>
      <c r="J108" s="1"/>
    </row>
    <row r="109" spans="2:12" x14ac:dyDescent="0.3">
      <c r="B109" s="36" t="s">
        <v>9</v>
      </c>
      <c r="C109" s="36" t="s">
        <v>41</v>
      </c>
      <c r="D109" s="4"/>
      <c r="E109" s="4"/>
      <c r="F109" s="7"/>
      <c r="G109" s="7"/>
      <c r="H109" s="7"/>
      <c r="I109" s="3" t="s">
        <v>14</v>
      </c>
      <c r="J109" s="3" t="s">
        <v>17</v>
      </c>
      <c r="K109" s="4"/>
      <c r="L109" s="4"/>
    </row>
    <row r="110" spans="2:12" x14ac:dyDescent="0.3">
      <c r="B110" s="1">
        <v>1</v>
      </c>
      <c r="C110" s="2" t="s">
        <v>21</v>
      </c>
      <c r="D110" s="2" t="s">
        <v>8</v>
      </c>
      <c r="F110" s="1">
        <v>95</v>
      </c>
      <c r="G110" s="1">
        <v>93</v>
      </c>
      <c r="H110" s="1">
        <v>95</v>
      </c>
      <c r="I110" s="10">
        <f>SUM(F110:H110)</f>
        <v>283</v>
      </c>
      <c r="J110" s="1">
        <v>5</v>
      </c>
      <c r="K110" s="2" t="s">
        <v>37</v>
      </c>
    </row>
    <row r="111" spans="2:12" x14ac:dyDescent="0.3">
      <c r="B111" s="1">
        <v>2</v>
      </c>
      <c r="C111" s="2" t="s">
        <v>3</v>
      </c>
      <c r="D111" s="2" t="s">
        <v>8</v>
      </c>
      <c r="F111" s="1">
        <v>90</v>
      </c>
      <c r="G111" s="1">
        <v>92</v>
      </c>
      <c r="H111" s="1">
        <v>95</v>
      </c>
      <c r="I111" s="10">
        <f>SUM(F111:H111)</f>
        <v>277</v>
      </c>
      <c r="J111" s="1">
        <v>5</v>
      </c>
      <c r="K111" s="2" t="s">
        <v>37</v>
      </c>
    </row>
    <row r="112" spans="2:12" x14ac:dyDescent="0.3">
      <c r="B112" s="1">
        <v>3</v>
      </c>
      <c r="C112" s="2" t="s">
        <v>10</v>
      </c>
      <c r="D112" s="2" t="s">
        <v>8</v>
      </c>
      <c r="F112" s="1">
        <v>93</v>
      </c>
      <c r="G112" s="1">
        <v>87</v>
      </c>
      <c r="H112" s="1">
        <v>91</v>
      </c>
      <c r="I112" s="10">
        <f>SUM(F112:H112)</f>
        <v>271</v>
      </c>
      <c r="J112" s="1">
        <v>4</v>
      </c>
    </row>
    <row r="113" spans="2:12" x14ac:dyDescent="0.3">
      <c r="B113" s="1">
        <v>4</v>
      </c>
      <c r="C113" s="2" t="s">
        <v>22</v>
      </c>
      <c r="D113" s="2" t="s">
        <v>8</v>
      </c>
      <c r="F113" s="1">
        <v>84</v>
      </c>
      <c r="G113" s="1">
        <v>88</v>
      </c>
      <c r="H113" s="1">
        <v>79</v>
      </c>
      <c r="I113" s="10">
        <f>SUM(F113:H113)</f>
        <v>251</v>
      </c>
      <c r="J113" s="1">
        <v>2</v>
      </c>
    </row>
    <row r="114" spans="2:12" x14ac:dyDescent="0.3">
      <c r="B114" s="2"/>
      <c r="F114" s="2"/>
      <c r="G114" s="2"/>
      <c r="H114" s="2"/>
    </row>
    <row r="115" spans="2:12" x14ac:dyDescent="0.3">
      <c r="B115" s="2"/>
      <c r="F115" s="2"/>
      <c r="G115" s="2"/>
      <c r="H115" s="2"/>
    </row>
    <row r="116" spans="2:12" ht="24" thickBot="1" x14ac:dyDescent="0.4">
      <c r="B116" s="26"/>
      <c r="C116" s="27" t="s">
        <v>38</v>
      </c>
      <c r="D116" s="28"/>
      <c r="E116" s="28"/>
      <c r="F116" s="29"/>
      <c r="G116" s="29"/>
      <c r="H116" s="29"/>
      <c r="I116" s="28"/>
      <c r="J116" s="28"/>
      <c r="K116" s="30"/>
      <c r="L116" s="30"/>
    </row>
    <row r="117" spans="2:12" x14ac:dyDescent="0.3">
      <c r="B117" s="2"/>
      <c r="F117" s="2"/>
      <c r="G117" s="2"/>
      <c r="H117" s="2"/>
    </row>
    <row r="118" spans="2:12" x14ac:dyDescent="0.3">
      <c r="B118" s="36" t="s">
        <v>9</v>
      </c>
      <c r="C118" s="36" t="s">
        <v>15</v>
      </c>
      <c r="D118" s="4"/>
      <c r="E118" s="4"/>
      <c r="F118" s="7"/>
      <c r="G118" s="7"/>
      <c r="H118" s="7"/>
      <c r="I118" s="3" t="s">
        <v>14</v>
      </c>
      <c r="J118" s="3" t="s">
        <v>17</v>
      </c>
      <c r="K118" s="4"/>
      <c r="L118" s="4"/>
    </row>
    <row r="119" spans="2:12" x14ac:dyDescent="0.3">
      <c r="B119" s="1">
        <v>1</v>
      </c>
      <c r="C119" s="2" t="s">
        <v>1</v>
      </c>
      <c r="D119" s="2" t="s">
        <v>8</v>
      </c>
      <c r="F119" s="1">
        <v>96</v>
      </c>
      <c r="G119" s="1">
        <v>96</v>
      </c>
      <c r="H119" s="1">
        <v>96</v>
      </c>
      <c r="I119" s="10">
        <f>SUM(F119:H119)</f>
        <v>288</v>
      </c>
      <c r="J119" s="1">
        <v>7</v>
      </c>
    </row>
    <row r="120" spans="2:12" x14ac:dyDescent="0.3">
      <c r="I120" s="10"/>
      <c r="J120" s="1"/>
    </row>
    <row r="121" spans="2:12" x14ac:dyDescent="0.3">
      <c r="B121" s="36" t="s">
        <v>9</v>
      </c>
      <c r="C121" s="36" t="s">
        <v>19</v>
      </c>
      <c r="D121" s="4"/>
      <c r="E121" s="4"/>
      <c r="F121" s="7"/>
      <c r="G121" s="7"/>
      <c r="H121" s="7"/>
      <c r="I121" s="3"/>
      <c r="J121" s="7"/>
      <c r="K121" s="4"/>
      <c r="L121" s="4"/>
    </row>
    <row r="122" spans="2:12" x14ac:dyDescent="0.3">
      <c r="I122" s="10"/>
      <c r="J122" s="1"/>
    </row>
    <row r="123" spans="2:12" x14ac:dyDescent="0.3">
      <c r="I123" s="10"/>
      <c r="J123" s="1"/>
    </row>
    <row r="124" spans="2:12" x14ac:dyDescent="0.3">
      <c r="B124" s="36" t="s">
        <v>9</v>
      </c>
      <c r="C124" s="36" t="s">
        <v>4</v>
      </c>
      <c r="D124" s="4"/>
      <c r="E124" s="4"/>
      <c r="F124" s="7"/>
      <c r="G124" s="7"/>
      <c r="H124" s="7"/>
      <c r="I124" s="3"/>
      <c r="J124" s="7"/>
      <c r="K124" s="4"/>
      <c r="L124" s="4"/>
    </row>
    <row r="125" spans="2:12" x14ac:dyDescent="0.3">
      <c r="B125" s="1">
        <v>1</v>
      </c>
      <c r="C125" s="2" t="s">
        <v>31</v>
      </c>
      <c r="D125" s="2" t="s">
        <v>8</v>
      </c>
      <c r="F125" s="1">
        <v>93</v>
      </c>
      <c r="G125" s="1">
        <v>90</v>
      </c>
      <c r="H125" s="1">
        <v>96</v>
      </c>
      <c r="I125" s="10">
        <f>SUM(F125:H125)</f>
        <v>279</v>
      </c>
      <c r="J125" s="1">
        <v>6</v>
      </c>
      <c r="K125" s="2" t="s">
        <v>37</v>
      </c>
    </row>
    <row r="126" spans="2:12" x14ac:dyDescent="0.3">
      <c r="B126" s="1">
        <v>2</v>
      </c>
      <c r="C126" s="2" t="s">
        <v>2</v>
      </c>
      <c r="D126" s="2" t="s">
        <v>8</v>
      </c>
      <c r="F126" s="1">
        <v>89</v>
      </c>
      <c r="G126" s="1">
        <v>96</v>
      </c>
      <c r="H126" s="1">
        <v>93</v>
      </c>
      <c r="I126" s="10">
        <f>SUM(F126:H126)</f>
        <v>278</v>
      </c>
      <c r="J126" s="1">
        <v>6</v>
      </c>
      <c r="K126" s="2" t="s">
        <v>37</v>
      </c>
    </row>
    <row r="127" spans="2:12" x14ac:dyDescent="0.3">
      <c r="B127" s="1">
        <v>3</v>
      </c>
      <c r="C127" s="2" t="s">
        <v>21</v>
      </c>
      <c r="D127" s="2" t="s">
        <v>8</v>
      </c>
      <c r="F127" s="1">
        <v>90</v>
      </c>
      <c r="G127" s="1">
        <v>90</v>
      </c>
      <c r="H127" s="1">
        <v>96</v>
      </c>
      <c r="I127" s="10">
        <f>SUM(F127:H127)</f>
        <v>276</v>
      </c>
      <c r="J127" s="1">
        <v>4</v>
      </c>
    </row>
    <row r="128" spans="2:12" x14ac:dyDescent="0.3">
      <c r="B128" s="1">
        <v>4</v>
      </c>
      <c r="C128" s="2" t="s">
        <v>3</v>
      </c>
      <c r="D128" s="2" t="s">
        <v>8</v>
      </c>
      <c r="F128" s="1">
        <v>91</v>
      </c>
      <c r="G128" s="1">
        <v>93</v>
      </c>
      <c r="H128" s="1">
        <v>88</v>
      </c>
      <c r="I128" s="10">
        <f>SUM(F128:H128)</f>
        <v>272</v>
      </c>
      <c r="J128" s="1">
        <v>3</v>
      </c>
    </row>
    <row r="129" spans="2:12" x14ac:dyDescent="0.3">
      <c r="B129" s="1">
        <v>5</v>
      </c>
      <c r="C129" s="2" t="s">
        <v>10</v>
      </c>
      <c r="D129" s="2" t="s">
        <v>8</v>
      </c>
      <c r="F129" s="1">
        <v>87</v>
      </c>
      <c r="G129" s="1">
        <v>91</v>
      </c>
      <c r="H129" s="1">
        <v>91</v>
      </c>
      <c r="I129" s="10">
        <f>SUM(F129:H129)</f>
        <v>269</v>
      </c>
      <c r="J129" s="1">
        <v>2</v>
      </c>
    </row>
    <row r="130" spans="2:12" x14ac:dyDescent="0.3">
      <c r="B130" s="2"/>
      <c r="F130" s="2"/>
      <c r="G130" s="2"/>
      <c r="H130" s="2"/>
    </row>
    <row r="131" spans="2:12" x14ac:dyDescent="0.3">
      <c r="B131" s="2"/>
      <c r="F131" s="2"/>
      <c r="G131" s="2"/>
      <c r="H131" s="2"/>
    </row>
    <row r="132" spans="2:12" ht="24" thickBot="1" x14ac:dyDescent="0.4">
      <c r="B132" s="26"/>
      <c r="C132" s="27" t="s">
        <v>36</v>
      </c>
      <c r="D132" s="28"/>
      <c r="E132" s="28"/>
      <c r="F132" s="29"/>
      <c r="G132" s="29"/>
      <c r="H132" s="29"/>
      <c r="I132" s="28"/>
      <c r="J132" s="28"/>
      <c r="K132" s="30"/>
      <c r="L132" s="30"/>
    </row>
    <row r="133" spans="2:12" x14ac:dyDescent="0.3">
      <c r="B133" s="2"/>
      <c r="F133" s="2"/>
      <c r="G133" s="2"/>
      <c r="H133" s="2"/>
    </row>
    <row r="134" spans="2:12" x14ac:dyDescent="0.3">
      <c r="B134" s="36" t="s">
        <v>9</v>
      </c>
      <c r="C134" s="36" t="s">
        <v>15</v>
      </c>
      <c r="D134" s="4"/>
      <c r="E134" s="4"/>
      <c r="F134" s="7"/>
      <c r="G134" s="7"/>
      <c r="H134" s="7"/>
      <c r="I134" s="3" t="s">
        <v>14</v>
      </c>
      <c r="J134" s="3" t="s">
        <v>17</v>
      </c>
      <c r="K134" s="4"/>
      <c r="L134" s="4"/>
    </row>
    <row r="135" spans="2:12" x14ac:dyDescent="0.3">
      <c r="B135" s="1">
        <v>1</v>
      </c>
      <c r="C135" s="2" t="s">
        <v>1</v>
      </c>
      <c r="D135" s="2" t="s">
        <v>8</v>
      </c>
      <c r="F135" s="1">
        <v>97</v>
      </c>
      <c r="G135" s="1">
        <v>94</v>
      </c>
      <c r="H135" s="1">
        <v>95</v>
      </c>
      <c r="I135" s="10">
        <f>SUM(F135:H135)</f>
        <v>286</v>
      </c>
      <c r="J135" s="1">
        <v>9</v>
      </c>
    </row>
    <row r="136" spans="2:12" x14ac:dyDescent="0.3">
      <c r="I136" s="10"/>
      <c r="J136" s="1"/>
    </row>
    <row r="137" spans="2:12" x14ac:dyDescent="0.3">
      <c r="B137" s="36" t="s">
        <v>9</v>
      </c>
      <c r="C137" s="36" t="s">
        <v>19</v>
      </c>
      <c r="D137" s="4"/>
      <c r="E137" s="4"/>
      <c r="F137" s="7"/>
      <c r="G137" s="7"/>
      <c r="H137" s="7"/>
      <c r="I137" s="3"/>
      <c r="J137" s="7"/>
      <c r="K137" s="4"/>
      <c r="L137" s="4"/>
    </row>
    <row r="138" spans="2:12" x14ac:dyDescent="0.3">
      <c r="I138" s="10"/>
      <c r="J138" s="1"/>
    </row>
    <row r="139" spans="2:12" x14ac:dyDescent="0.3">
      <c r="I139" s="10"/>
      <c r="J139" s="1"/>
    </row>
    <row r="140" spans="2:12" x14ac:dyDescent="0.3">
      <c r="B140" s="36" t="s">
        <v>9</v>
      </c>
      <c r="C140" s="36" t="s">
        <v>4</v>
      </c>
      <c r="D140" s="4"/>
      <c r="E140" s="4"/>
      <c r="F140" s="7"/>
      <c r="G140" s="7"/>
      <c r="H140" s="7"/>
      <c r="I140" s="3"/>
      <c r="J140" s="7"/>
      <c r="K140" s="4"/>
      <c r="L140" s="4"/>
    </row>
    <row r="141" spans="2:12" x14ac:dyDescent="0.3">
      <c r="B141" s="1">
        <v>1</v>
      </c>
      <c r="C141" s="2" t="s">
        <v>3</v>
      </c>
      <c r="D141" s="2" t="s">
        <v>8</v>
      </c>
      <c r="F141" s="1">
        <v>92</v>
      </c>
      <c r="G141" s="1">
        <v>87</v>
      </c>
      <c r="H141" s="1">
        <v>91</v>
      </c>
      <c r="I141" s="10">
        <f>SUM(F141:H141)</f>
        <v>270</v>
      </c>
      <c r="J141" s="1">
        <v>3</v>
      </c>
    </row>
    <row r="142" spans="2:12" x14ac:dyDescent="0.3">
      <c r="B142" s="1">
        <v>2</v>
      </c>
      <c r="C142" s="2" t="s">
        <v>2</v>
      </c>
      <c r="D142" s="2" t="s">
        <v>8</v>
      </c>
      <c r="F142" s="1">
        <v>90</v>
      </c>
      <c r="G142" s="1">
        <v>92</v>
      </c>
      <c r="H142" s="1">
        <v>87</v>
      </c>
      <c r="I142" s="10">
        <f>SUM(F142:H142)</f>
        <v>269</v>
      </c>
      <c r="J142" s="1">
        <v>3</v>
      </c>
    </row>
    <row r="143" spans="2:12" x14ac:dyDescent="0.3">
      <c r="B143" s="1">
        <v>3</v>
      </c>
      <c r="C143" s="2" t="s">
        <v>10</v>
      </c>
      <c r="D143" s="2" t="s">
        <v>8</v>
      </c>
      <c r="F143" s="1">
        <v>81</v>
      </c>
      <c r="G143" s="1">
        <v>92</v>
      </c>
      <c r="H143" s="1">
        <v>90</v>
      </c>
      <c r="I143" s="10">
        <f>SUM(F143:H143)</f>
        <v>263</v>
      </c>
      <c r="J143" s="1">
        <v>7</v>
      </c>
    </row>
    <row r="144" spans="2:12" x14ac:dyDescent="0.3">
      <c r="B144" s="2"/>
      <c r="F144" s="2"/>
      <c r="G144" s="2"/>
      <c r="H144" s="2"/>
    </row>
    <row r="145" spans="2:12" x14ac:dyDescent="0.3">
      <c r="B145" s="2"/>
      <c r="F145" s="2"/>
      <c r="G145" s="2"/>
      <c r="H145" s="2"/>
    </row>
    <row r="146" spans="2:12" ht="24" thickBot="1" x14ac:dyDescent="0.4">
      <c r="B146" s="26"/>
      <c r="C146" s="27" t="s">
        <v>35</v>
      </c>
      <c r="D146" s="28"/>
      <c r="E146" s="28"/>
      <c r="F146" s="29"/>
      <c r="G146" s="29"/>
      <c r="H146" s="29"/>
      <c r="I146" s="28"/>
      <c r="J146" s="28"/>
      <c r="K146" s="30"/>
      <c r="L146" s="30"/>
    </row>
    <row r="147" spans="2:12" x14ac:dyDescent="0.3">
      <c r="B147" s="2"/>
      <c r="F147" s="2"/>
      <c r="G147" s="2"/>
      <c r="H147" s="2"/>
    </row>
    <row r="148" spans="2:12" x14ac:dyDescent="0.3">
      <c r="B148" s="36" t="s">
        <v>9</v>
      </c>
      <c r="C148" s="36" t="s">
        <v>15</v>
      </c>
      <c r="D148" s="4"/>
      <c r="E148" s="4"/>
      <c r="F148" s="7"/>
      <c r="G148" s="7"/>
      <c r="H148" s="7"/>
      <c r="I148" s="3" t="s">
        <v>14</v>
      </c>
      <c r="J148" s="3" t="s">
        <v>17</v>
      </c>
      <c r="K148" s="4"/>
      <c r="L148" s="4"/>
    </row>
    <row r="149" spans="2:12" x14ac:dyDescent="0.3">
      <c r="B149" s="1">
        <v>1</v>
      </c>
      <c r="C149" s="2" t="s">
        <v>1</v>
      </c>
      <c r="D149" s="2" t="s">
        <v>8</v>
      </c>
      <c r="F149" s="1">
        <v>94</v>
      </c>
      <c r="G149" s="1">
        <v>96</v>
      </c>
      <c r="H149" s="1">
        <v>94</v>
      </c>
      <c r="I149" s="10">
        <f>SUM(F149:H149)</f>
        <v>284</v>
      </c>
      <c r="J149" s="1">
        <v>11</v>
      </c>
    </row>
    <row r="150" spans="2:12" x14ac:dyDescent="0.3">
      <c r="I150" s="10"/>
      <c r="J150" s="1"/>
    </row>
    <row r="151" spans="2:12" x14ac:dyDescent="0.3">
      <c r="B151" s="36" t="s">
        <v>9</v>
      </c>
      <c r="C151" s="36" t="s">
        <v>19</v>
      </c>
      <c r="D151" s="4"/>
      <c r="E151" s="4"/>
      <c r="F151" s="7"/>
      <c r="G151" s="7"/>
      <c r="H151" s="7"/>
      <c r="I151" s="3"/>
      <c r="J151" s="7"/>
      <c r="K151" s="4"/>
      <c r="L151" s="4"/>
    </row>
    <row r="152" spans="2:12" x14ac:dyDescent="0.3">
      <c r="B152" s="1">
        <v>1</v>
      </c>
      <c r="C152" s="2" t="s">
        <v>11</v>
      </c>
      <c r="D152" s="2" t="s">
        <v>8</v>
      </c>
      <c r="F152" s="1">
        <v>77</v>
      </c>
      <c r="G152" s="1">
        <v>89</v>
      </c>
      <c r="H152" s="1">
        <v>94</v>
      </c>
      <c r="I152" s="10">
        <f>SUM(F152:H152)</f>
        <v>260</v>
      </c>
      <c r="J152" s="1">
        <v>3</v>
      </c>
    </row>
    <row r="153" spans="2:12" x14ac:dyDescent="0.3">
      <c r="I153" s="10"/>
      <c r="J153" s="1"/>
    </row>
    <row r="154" spans="2:12" x14ac:dyDescent="0.3">
      <c r="B154" s="36" t="s">
        <v>9</v>
      </c>
      <c r="C154" s="36" t="s">
        <v>4</v>
      </c>
      <c r="D154" s="4"/>
      <c r="E154" s="4"/>
      <c r="F154" s="7"/>
      <c r="G154" s="7"/>
      <c r="H154" s="7"/>
      <c r="I154" s="3"/>
      <c r="J154" s="7"/>
      <c r="K154" s="4"/>
      <c r="L154" s="4"/>
    </row>
    <row r="155" spans="2:12" x14ac:dyDescent="0.3">
      <c r="B155" s="1">
        <v>1</v>
      </c>
      <c r="C155" s="2" t="s">
        <v>3</v>
      </c>
      <c r="D155" s="2" t="s">
        <v>8</v>
      </c>
      <c r="F155" s="1">
        <v>93</v>
      </c>
      <c r="G155" s="1">
        <v>90</v>
      </c>
      <c r="H155" s="1">
        <v>93</v>
      </c>
      <c r="I155" s="10">
        <f>SUM(F155:H155)</f>
        <v>276</v>
      </c>
      <c r="J155" s="1">
        <v>5</v>
      </c>
    </row>
    <row r="156" spans="2:12" x14ac:dyDescent="0.3">
      <c r="B156" s="1">
        <v>2</v>
      </c>
      <c r="C156" s="2" t="s">
        <v>2</v>
      </c>
      <c r="D156" s="2" t="s">
        <v>8</v>
      </c>
      <c r="F156" s="1">
        <v>93</v>
      </c>
      <c r="G156" s="1">
        <v>90</v>
      </c>
      <c r="H156" s="1">
        <v>90</v>
      </c>
      <c r="I156" s="10">
        <f>SUM(F156:H156)</f>
        <v>273</v>
      </c>
      <c r="J156" s="1">
        <v>4</v>
      </c>
    </row>
    <row r="157" spans="2:12" x14ac:dyDescent="0.3">
      <c r="B157" s="1">
        <v>3</v>
      </c>
      <c r="C157" s="2" t="s">
        <v>10</v>
      </c>
      <c r="D157" s="2" t="s">
        <v>8</v>
      </c>
      <c r="F157" s="1">
        <v>87</v>
      </c>
      <c r="G157" s="1">
        <v>85</v>
      </c>
      <c r="H157" s="1">
        <v>85</v>
      </c>
      <c r="I157" s="10">
        <f>SUM(F157:H157)</f>
        <v>257</v>
      </c>
      <c r="J157" s="1">
        <v>1</v>
      </c>
    </row>
    <row r="159" spans="2:12" ht="24" thickBot="1" x14ac:dyDescent="0.4">
      <c r="B159" s="26"/>
      <c r="C159" s="27" t="s">
        <v>29</v>
      </c>
      <c r="D159" s="28"/>
      <c r="E159" s="28"/>
      <c r="F159" s="29"/>
      <c r="G159" s="29"/>
      <c r="H159" s="29"/>
      <c r="I159" s="28"/>
      <c r="J159" s="28"/>
      <c r="K159" s="30"/>
      <c r="L159" s="30"/>
    </row>
    <row r="160" spans="2:12" x14ac:dyDescent="0.3">
      <c r="C160" s="5"/>
      <c r="I160" s="1"/>
    </row>
    <row r="161" spans="2:12" x14ac:dyDescent="0.3">
      <c r="B161" s="36" t="s">
        <v>9</v>
      </c>
      <c r="C161" s="36" t="s">
        <v>15</v>
      </c>
      <c r="D161" s="4"/>
      <c r="E161" s="4"/>
      <c r="F161" s="7"/>
      <c r="G161" s="7"/>
      <c r="H161" s="7"/>
      <c r="I161" s="3" t="s">
        <v>14</v>
      </c>
      <c r="J161" s="3" t="s">
        <v>17</v>
      </c>
      <c r="K161" s="4"/>
      <c r="L161" s="4"/>
    </row>
    <row r="162" spans="2:12" x14ac:dyDescent="0.3">
      <c r="B162" s="1">
        <v>1</v>
      </c>
      <c r="C162" s="5" t="s">
        <v>0</v>
      </c>
      <c r="D162" s="2" t="s">
        <v>8</v>
      </c>
      <c r="F162" s="1">
        <v>96</v>
      </c>
      <c r="G162" s="1">
        <v>97</v>
      </c>
      <c r="H162" s="1">
        <v>99</v>
      </c>
      <c r="I162" s="10">
        <f>SUM(F162:H162)</f>
        <v>292</v>
      </c>
      <c r="J162" s="1">
        <v>12</v>
      </c>
    </row>
    <row r="163" spans="2:12" x14ac:dyDescent="0.3">
      <c r="C163" s="5"/>
      <c r="I163" s="10"/>
      <c r="J163" s="1"/>
    </row>
    <row r="164" spans="2:12" x14ac:dyDescent="0.3">
      <c r="B164" s="36" t="s">
        <v>9</v>
      </c>
      <c r="C164" s="36" t="s">
        <v>19</v>
      </c>
      <c r="D164" s="4"/>
      <c r="E164" s="4"/>
      <c r="F164" s="7"/>
      <c r="G164" s="7"/>
      <c r="H164" s="7"/>
      <c r="I164" s="3"/>
      <c r="J164" s="7"/>
      <c r="K164" s="4"/>
      <c r="L164" s="4"/>
    </row>
    <row r="165" spans="2:12" ht="18" customHeight="1" x14ac:dyDescent="0.3">
      <c r="B165" s="1">
        <v>1</v>
      </c>
      <c r="C165" s="5" t="s">
        <v>1</v>
      </c>
      <c r="D165" s="2" t="s">
        <v>8</v>
      </c>
      <c r="F165" s="1">
        <v>96</v>
      </c>
      <c r="G165" s="1">
        <v>98</v>
      </c>
      <c r="H165" s="1">
        <v>94</v>
      </c>
      <c r="I165" s="10">
        <f>SUM(F165:H165)</f>
        <v>288</v>
      </c>
      <c r="J165" s="1">
        <v>6</v>
      </c>
      <c r="K165" s="2" t="s">
        <v>34</v>
      </c>
    </row>
    <row r="166" spans="2:12" x14ac:dyDescent="0.3">
      <c r="B166" s="1">
        <v>2</v>
      </c>
      <c r="C166" s="5" t="s">
        <v>11</v>
      </c>
      <c r="D166" s="2" t="s">
        <v>8</v>
      </c>
      <c r="F166" s="1">
        <v>88</v>
      </c>
      <c r="G166" s="1">
        <v>91</v>
      </c>
      <c r="H166" s="1">
        <v>87</v>
      </c>
      <c r="I166" s="10">
        <f>SUM(F166:H166)</f>
        <v>266</v>
      </c>
      <c r="J166" s="1">
        <v>2</v>
      </c>
    </row>
    <row r="167" spans="2:12" x14ac:dyDescent="0.3">
      <c r="C167" s="5"/>
      <c r="I167" s="10"/>
      <c r="J167" s="1"/>
    </row>
    <row r="168" spans="2:12" x14ac:dyDescent="0.3">
      <c r="B168" s="36" t="s">
        <v>9</v>
      </c>
      <c r="C168" s="36" t="s">
        <v>4</v>
      </c>
      <c r="D168" s="4"/>
      <c r="E168" s="4"/>
      <c r="F168" s="7"/>
      <c r="G168" s="7"/>
      <c r="H168" s="7"/>
      <c r="I168" s="3"/>
      <c r="J168" s="7"/>
      <c r="K168" s="4"/>
      <c r="L168" s="4"/>
    </row>
    <row r="169" spans="2:12" x14ac:dyDescent="0.3">
      <c r="B169" s="1">
        <v>1</v>
      </c>
      <c r="C169" s="5" t="s">
        <v>31</v>
      </c>
      <c r="D169" s="2" t="s">
        <v>8</v>
      </c>
      <c r="F169" s="1">
        <v>84</v>
      </c>
      <c r="G169" s="1">
        <v>93</v>
      </c>
      <c r="H169" s="1">
        <v>92</v>
      </c>
      <c r="I169" s="10">
        <f>SUM(F169:H169)</f>
        <v>269</v>
      </c>
      <c r="J169" s="1">
        <v>6</v>
      </c>
    </row>
    <row r="170" spans="2:12" x14ac:dyDescent="0.3">
      <c r="B170" s="1">
        <v>2</v>
      </c>
      <c r="C170" s="5" t="s">
        <v>10</v>
      </c>
      <c r="D170" s="2" t="s">
        <v>8</v>
      </c>
      <c r="F170" s="1">
        <v>83</v>
      </c>
      <c r="G170" s="1">
        <v>91</v>
      </c>
      <c r="H170" s="1">
        <v>90</v>
      </c>
      <c r="I170" s="10">
        <f>SUM(F170:H170)</f>
        <v>264</v>
      </c>
      <c r="J170" s="1">
        <v>4</v>
      </c>
    </row>
    <row r="171" spans="2:12" x14ac:dyDescent="0.3">
      <c r="B171" s="1">
        <v>3</v>
      </c>
      <c r="C171" s="5" t="s">
        <v>32</v>
      </c>
      <c r="D171" s="2" t="s">
        <v>8</v>
      </c>
      <c r="F171" s="1">
        <v>83</v>
      </c>
      <c r="G171" s="1">
        <v>88</v>
      </c>
      <c r="H171" s="1">
        <v>89</v>
      </c>
      <c r="I171" s="10">
        <f>SUM(F171:H171)</f>
        <v>260</v>
      </c>
      <c r="J171" s="1">
        <v>5</v>
      </c>
    </row>
    <row r="172" spans="2:12" x14ac:dyDescent="0.3">
      <c r="B172" s="1">
        <v>4</v>
      </c>
      <c r="C172" s="5" t="s">
        <v>3</v>
      </c>
      <c r="D172" s="2" t="s">
        <v>8</v>
      </c>
      <c r="F172" s="1">
        <v>84</v>
      </c>
      <c r="G172" s="1">
        <v>90</v>
      </c>
      <c r="H172" s="1">
        <v>81</v>
      </c>
      <c r="I172" s="10">
        <f>SUM(F172:H172)</f>
        <v>255</v>
      </c>
      <c r="J172" s="1" t="s">
        <v>33</v>
      </c>
    </row>
    <row r="173" spans="2:12" x14ac:dyDescent="0.3">
      <c r="B173" s="1">
        <v>5</v>
      </c>
      <c r="C173" s="5" t="s">
        <v>22</v>
      </c>
      <c r="D173" s="2" t="s">
        <v>8</v>
      </c>
      <c r="F173" s="1">
        <f>9+9+8+7+0+10+10+10+9+8</f>
        <v>80</v>
      </c>
      <c r="G173" s="1">
        <f>10+9+8+8+0+10+9+9+7+7</f>
        <v>77</v>
      </c>
      <c r="H173" s="1">
        <f>10+9+9+9+8+10+9+8+6+0</f>
        <v>78</v>
      </c>
      <c r="I173" s="10">
        <f>SUM(F173:H173)</f>
        <v>235</v>
      </c>
      <c r="J173" s="1">
        <v>1</v>
      </c>
    </row>
    <row r="176" spans="2:12" ht="24" thickBot="1" x14ac:dyDescent="0.4">
      <c r="B176" s="39"/>
      <c r="C176" s="40" t="s">
        <v>23</v>
      </c>
      <c r="D176" s="41"/>
      <c r="E176" s="41"/>
      <c r="F176" s="42"/>
      <c r="G176" s="42"/>
      <c r="H176" s="42"/>
      <c r="I176" s="41"/>
      <c r="J176" s="41"/>
      <c r="K176" s="43"/>
      <c r="L176" s="43"/>
    </row>
    <row r="178" spans="2:12" x14ac:dyDescent="0.3">
      <c r="B178" s="3" t="s">
        <v>9</v>
      </c>
      <c r="C178" s="6" t="s">
        <v>6</v>
      </c>
      <c r="D178" s="4"/>
      <c r="E178" s="4"/>
      <c r="F178" s="3" t="s">
        <v>5</v>
      </c>
      <c r="G178" s="3" t="s">
        <v>17</v>
      </c>
      <c r="H178" s="7"/>
      <c r="I178" s="4" t="s">
        <v>27</v>
      </c>
      <c r="J178" s="4"/>
      <c r="K178" s="4"/>
      <c r="L178" s="4"/>
    </row>
    <row r="179" spans="2:12" x14ac:dyDescent="0.3">
      <c r="B179" s="1">
        <v>1</v>
      </c>
      <c r="C179" s="5" t="s">
        <v>0</v>
      </c>
      <c r="D179" s="1" t="s">
        <v>8</v>
      </c>
      <c r="F179" s="10">
        <v>295</v>
      </c>
      <c r="G179" s="1">
        <v>11</v>
      </c>
      <c r="I179" s="1">
        <v>3</v>
      </c>
      <c r="J179" s="2" t="s">
        <v>28</v>
      </c>
    </row>
    <row r="180" spans="2:12" x14ac:dyDescent="0.3">
      <c r="C180" s="5"/>
      <c r="D180" s="1"/>
      <c r="F180" s="10"/>
      <c r="I180" s="1"/>
    </row>
    <row r="181" spans="2:12" x14ac:dyDescent="0.3">
      <c r="B181" s="7"/>
      <c r="C181" s="6" t="s">
        <v>7</v>
      </c>
      <c r="D181" s="7"/>
      <c r="E181" s="4"/>
      <c r="F181" s="3"/>
      <c r="G181" s="7"/>
      <c r="H181" s="7"/>
      <c r="I181" s="7"/>
      <c r="J181" s="4"/>
      <c r="K181" s="4"/>
      <c r="L181" s="4"/>
    </row>
    <row r="182" spans="2:12" x14ac:dyDescent="0.3">
      <c r="B182" s="1">
        <v>1</v>
      </c>
      <c r="C182" s="5" t="s">
        <v>1</v>
      </c>
      <c r="D182" s="1" t="s">
        <v>8</v>
      </c>
      <c r="F182" s="10">
        <v>280</v>
      </c>
      <c r="G182" s="1">
        <v>5</v>
      </c>
      <c r="I182" s="1">
        <v>3</v>
      </c>
      <c r="J182" s="2" t="s">
        <v>28</v>
      </c>
    </row>
    <row r="183" spans="2:12" x14ac:dyDescent="0.3">
      <c r="B183" s="1">
        <v>2</v>
      </c>
      <c r="C183" s="5" t="s">
        <v>11</v>
      </c>
      <c r="D183" s="2" t="s">
        <v>8</v>
      </c>
      <c r="F183" s="10">
        <v>278</v>
      </c>
      <c r="G183" s="1">
        <v>1</v>
      </c>
      <c r="I183" s="1">
        <v>2</v>
      </c>
      <c r="J183" s="2" t="s">
        <v>28</v>
      </c>
    </row>
    <row r="184" spans="2:12" x14ac:dyDescent="0.3">
      <c r="C184" s="5"/>
      <c r="D184" s="1"/>
      <c r="F184" s="10"/>
      <c r="I184" s="1"/>
    </row>
    <row r="185" spans="2:12" x14ac:dyDescent="0.3">
      <c r="B185" s="7"/>
      <c r="C185" s="6" t="s">
        <v>4</v>
      </c>
      <c r="D185" s="7"/>
      <c r="E185" s="4"/>
      <c r="F185" s="3"/>
      <c r="G185" s="7"/>
      <c r="H185" s="7"/>
      <c r="I185" s="7"/>
      <c r="J185" s="4"/>
      <c r="K185" s="4"/>
      <c r="L185" s="4"/>
    </row>
    <row r="186" spans="2:12" x14ac:dyDescent="0.3">
      <c r="B186" s="1">
        <v>1</v>
      </c>
      <c r="C186" s="13" t="s">
        <v>21</v>
      </c>
      <c r="D186" s="1" t="s">
        <v>8</v>
      </c>
      <c r="E186" s="12"/>
      <c r="F186" s="37">
        <v>275</v>
      </c>
      <c r="G186" s="11">
        <v>2</v>
      </c>
      <c r="H186" s="11"/>
      <c r="I186" s="11">
        <v>3</v>
      </c>
      <c r="J186" s="12" t="s">
        <v>28</v>
      </c>
    </row>
    <row r="187" spans="2:12" x14ac:dyDescent="0.3">
      <c r="B187" s="1">
        <v>2</v>
      </c>
      <c r="C187" s="5" t="s">
        <v>2</v>
      </c>
      <c r="D187" s="1" t="s">
        <v>8</v>
      </c>
      <c r="F187" s="10">
        <v>274</v>
      </c>
      <c r="G187" s="1">
        <v>6</v>
      </c>
      <c r="I187" s="1">
        <v>2</v>
      </c>
      <c r="J187" s="2" t="s">
        <v>28</v>
      </c>
    </row>
    <row r="188" spans="2:12" x14ac:dyDescent="0.3">
      <c r="B188" s="1">
        <v>3</v>
      </c>
      <c r="C188" s="5" t="s">
        <v>3</v>
      </c>
      <c r="D188" s="1" t="s">
        <v>8</v>
      </c>
      <c r="F188" s="10">
        <v>270</v>
      </c>
      <c r="G188" s="1">
        <v>7</v>
      </c>
      <c r="I188" s="1">
        <v>1</v>
      </c>
      <c r="J188" s="2" t="s">
        <v>28</v>
      </c>
    </row>
    <row r="189" spans="2:12" x14ac:dyDescent="0.3">
      <c r="B189" s="1">
        <v>4</v>
      </c>
      <c r="C189" s="5" t="s">
        <v>13</v>
      </c>
      <c r="D189" s="1" t="s">
        <v>8</v>
      </c>
      <c r="F189" s="10">
        <v>266</v>
      </c>
      <c r="G189" s="1">
        <v>3</v>
      </c>
      <c r="I189" s="1">
        <v>1</v>
      </c>
    </row>
    <row r="190" spans="2:12" x14ac:dyDescent="0.3">
      <c r="B190" s="1">
        <v>5</v>
      </c>
      <c r="C190" s="5" t="s">
        <v>10</v>
      </c>
      <c r="D190" s="1" t="s">
        <v>8</v>
      </c>
      <c r="F190" s="10">
        <v>261</v>
      </c>
      <c r="G190" s="1">
        <v>1</v>
      </c>
      <c r="I190" s="1">
        <v>1</v>
      </c>
      <c r="J190" s="2" t="s">
        <v>28</v>
      </c>
    </row>
    <row r="191" spans="2:12" x14ac:dyDescent="0.3">
      <c r="B191" s="1">
        <v>6</v>
      </c>
      <c r="C191" s="5" t="s">
        <v>20</v>
      </c>
      <c r="D191" s="2" t="s">
        <v>8</v>
      </c>
      <c r="F191" s="10">
        <v>247</v>
      </c>
      <c r="G191" s="1">
        <v>3</v>
      </c>
      <c r="I191" s="1"/>
    </row>
    <row r="192" spans="2:12" x14ac:dyDescent="0.3">
      <c r="B192" s="1">
        <v>7</v>
      </c>
      <c r="C192" s="5" t="s">
        <v>22</v>
      </c>
      <c r="D192" s="2" t="s">
        <v>8</v>
      </c>
      <c r="F192" s="10">
        <v>242</v>
      </c>
      <c r="G192" s="1">
        <v>1</v>
      </c>
      <c r="I192" s="1"/>
    </row>
    <row r="193" spans="2:12" x14ac:dyDescent="0.3">
      <c r="C193" s="5"/>
      <c r="H193" s="1" t="s">
        <v>14</v>
      </c>
      <c r="I193" s="1">
        <f>SUM(I179:I192)</f>
        <v>16</v>
      </c>
    </row>
    <row r="194" spans="2:12" x14ac:dyDescent="0.3">
      <c r="C194" s="5"/>
      <c r="D194" s="1"/>
    </row>
    <row r="196" spans="2:12" ht="24" thickBot="1" x14ac:dyDescent="0.4">
      <c r="B196" s="18"/>
      <c r="C196" s="21" t="s">
        <v>18</v>
      </c>
      <c r="D196" s="21"/>
      <c r="E196" s="21"/>
      <c r="F196" s="22"/>
      <c r="G196" s="22"/>
      <c r="H196" s="22"/>
      <c r="I196" s="23"/>
      <c r="J196" s="23"/>
      <c r="K196" s="20"/>
      <c r="L196" s="20"/>
    </row>
    <row r="198" spans="2:12" x14ac:dyDescent="0.3">
      <c r="B198" s="36" t="s">
        <v>9</v>
      </c>
      <c r="C198" s="36" t="s">
        <v>15</v>
      </c>
      <c r="D198" s="4"/>
      <c r="E198" s="4"/>
      <c r="F198" s="7"/>
      <c r="G198" s="7"/>
      <c r="H198" s="7"/>
      <c r="I198" s="3" t="s">
        <v>14</v>
      </c>
      <c r="J198" s="3" t="s">
        <v>17</v>
      </c>
      <c r="K198" s="4"/>
      <c r="L198" s="4"/>
    </row>
    <row r="199" spans="2:12" x14ac:dyDescent="0.3">
      <c r="B199" s="1">
        <v>1</v>
      </c>
      <c r="C199" s="2" t="s">
        <v>0</v>
      </c>
      <c r="D199" s="2" t="s">
        <v>8</v>
      </c>
      <c r="F199" s="1">
        <v>98</v>
      </c>
      <c r="G199" s="1">
        <v>100</v>
      </c>
      <c r="H199" s="1">
        <v>97</v>
      </c>
      <c r="I199" s="10">
        <f>SUM(F199:H199)</f>
        <v>295</v>
      </c>
      <c r="J199" s="1">
        <v>11</v>
      </c>
    </row>
    <row r="200" spans="2:12" x14ac:dyDescent="0.3">
      <c r="I200" s="10"/>
      <c r="J200" s="1"/>
    </row>
    <row r="201" spans="2:12" x14ac:dyDescent="0.3">
      <c r="B201" s="36" t="s">
        <v>9</v>
      </c>
      <c r="C201" s="36" t="s">
        <v>19</v>
      </c>
      <c r="D201" s="4"/>
      <c r="E201" s="4"/>
      <c r="F201" s="7"/>
      <c r="G201" s="7"/>
      <c r="H201" s="7"/>
      <c r="I201" s="3"/>
      <c r="J201" s="7"/>
      <c r="K201" s="4"/>
      <c r="L201" s="4"/>
    </row>
    <row r="202" spans="2:12" ht="21.75" customHeight="1" x14ac:dyDescent="0.3">
      <c r="B202" s="1">
        <v>1</v>
      </c>
      <c r="C202" s="2" t="s">
        <v>1</v>
      </c>
      <c r="D202" s="2" t="s">
        <v>8</v>
      </c>
      <c r="F202" s="1">
        <v>84</v>
      </c>
      <c r="G202" s="1">
        <v>94</v>
      </c>
      <c r="H202" s="1">
        <v>97</v>
      </c>
      <c r="I202" s="10">
        <f>SUM(F202:H202)</f>
        <v>275</v>
      </c>
      <c r="J202" s="1">
        <v>4</v>
      </c>
    </row>
    <row r="203" spans="2:12" ht="27" customHeight="1" x14ac:dyDescent="0.3">
      <c r="I203" s="10"/>
      <c r="J203" s="1"/>
    </row>
    <row r="204" spans="2:12" x14ac:dyDescent="0.3">
      <c r="B204" s="36" t="s">
        <v>9</v>
      </c>
      <c r="C204" s="36" t="s">
        <v>4</v>
      </c>
      <c r="D204" s="4"/>
      <c r="E204" s="4"/>
      <c r="F204" s="7"/>
      <c r="G204" s="7"/>
      <c r="H204" s="7"/>
      <c r="I204" s="3"/>
      <c r="J204" s="7"/>
      <c r="K204" s="4"/>
      <c r="L204" s="4"/>
    </row>
    <row r="205" spans="2:12" x14ac:dyDescent="0.3">
      <c r="B205" s="1">
        <v>1</v>
      </c>
      <c r="C205" s="2" t="s">
        <v>11</v>
      </c>
      <c r="D205" s="2" t="s">
        <v>8</v>
      </c>
      <c r="F205" s="1">
        <v>90</v>
      </c>
      <c r="G205" s="1">
        <v>92</v>
      </c>
      <c r="H205" s="1">
        <v>96</v>
      </c>
      <c r="I205" s="10">
        <f t="shared" ref="I205:I210" si="0">SUM(F205:H205)</f>
        <v>278</v>
      </c>
      <c r="J205" s="1">
        <v>1</v>
      </c>
      <c r="K205" s="2" t="s">
        <v>12</v>
      </c>
    </row>
    <row r="206" spans="2:12" x14ac:dyDescent="0.3">
      <c r="B206" s="1">
        <v>2</v>
      </c>
      <c r="C206" s="2" t="s">
        <v>21</v>
      </c>
      <c r="D206" s="2" t="s">
        <v>8</v>
      </c>
      <c r="F206" s="1">
        <v>95</v>
      </c>
      <c r="G206" s="1">
        <v>93</v>
      </c>
      <c r="H206" s="1">
        <v>87</v>
      </c>
      <c r="I206" s="10">
        <f t="shared" si="0"/>
        <v>275</v>
      </c>
      <c r="J206" s="1">
        <v>2</v>
      </c>
    </row>
    <row r="207" spans="2:12" x14ac:dyDescent="0.3">
      <c r="B207" s="1">
        <v>3</v>
      </c>
      <c r="C207" s="2" t="s">
        <v>3</v>
      </c>
      <c r="D207" s="2" t="s">
        <v>8</v>
      </c>
      <c r="F207" s="1">
        <v>91</v>
      </c>
      <c r="G207" s="1">
        <v>85</v>
      </c>
      <c r="H207" s="1">
        <v>94</v>
      </c>
      <c r="I207" s="10">
        <f t="shared" si="0"/>
        <v>270</v>
      </c>
      <c r="J207" s="1">
        <v>7</v>
      </c>
    </row>
    <row r="208" spans="2:12" x14ac:dyDescent="0.3">
      <c r="B208" s="1">
        <v>4</v>
      </c>
      <c r="C208" s="2" t="s">
        <v>10</v>
      </c>
      <c r="D208" s="2" t="s">
        <v>8</v>
      </c>
      <c r="F208" s="1">
        <v>86</v>
      </c>
      <c r="G208" s="1">
        <v>86</v>
      </c>
      <c r="H208" s="1">
        <v>83</v>
      </c>
      <c r="I208" s="10">
        <f t="shared" si="0"/>
        <v>255</v>
      </c>
      <c r="J208" s="1">
        <v>1</v>
      </c>
    </row>
    <row r="209" spans="2:12" x14ac:dyDescent="0.3">
      <c r="B209" s="1">
        <v>5</v>
      </c>
      <c r="C209" s="2" t="s">
        <v>20</v>
      </c>
      <c r="D209" s="2" t="s">
        <v>8</v>
      </c>
      <c r="F209" s="1">
        <v>86</v>
      </c>
      <c r="G209" s="1">
        <v>85</v>
      </c>
      <c r="H209" s="1">
        <v>76</v>
      </c>
      <c r="I209" s="10">
        <f t="shared" si="0"/>
        <v>247</v>
      </c>
      <c r="J209" s="1">
        <v>3</v>
      </c>
    </row>
    <row r="210" spans="2:12" x14ac:dyDescent="0.3">
      <c r="B210" s="1">
        <v>6</v>
      </c>
      <c r="C210" s="2" t="s">
        <v>22</v>
      </c>
      <c r="D210" s="2" t="s">
        <v>8</v>
      </c>
      <c r="F210" s="1">
        <v>70</v>
      </c>
      <c r="G210" s="1">
        <v>86</v>
      </c>
      <c r="H210" s="1">
        <v>86</v>
      </c>
      <c r="I210" s="10">
        <f t="shared" si="0"/>
        <v>242</v>
      </c>
      <c r="J210" s="1">
        <v>1</v>
      </c>
    </row>
    <row r="213" spans="2:12" ht="24" thickBot="1" x14ac:dyDescent="0.4">
      <c r="B213" s="18"/>
      <c r="C213" s="21" t="s">
        <v>16</v>
      </c>
      <c r="D213" s="21"/>
      <c r="E213" s="21"/>
      <c r="F213" s="22"/>
      <c r="G213" s="22"/>
      <c r="H213" s="22"/>
      <c r="I213" s="23"/>
      <c r="J213" s="23"/>
      <c r="K213" s="20"/>
      <c r="L213" s="20"/>
    </row>
    <row r="215" spans="2:12" x14ac:dyDescent="0.3">
      <c r="B215" s="9" t="s">
        <v>15</v>
      </c>
      <c r="I215" s="1" t="s">
        <v>14</v>
      </c>
      <c r="J215" s="1" t="s">
        <v>17</v>
      </c>
    </row>
    <row r="216" spans="2:12" x14ac:dyDescent="0.3">
      <c r="B216" s="8"/>
      <c r="C216" s="5" t="s">
        <v>0</v>
      </c>
      <c r="D216" s="2" t="s">
        <v>8</v>
      </c>
      <c r="F216" s="1">
        <f>10+9+9+9+9+10+10+10+9+9</f>
        <v>94</v>
      </c>
      <c r="G216" s="1">
        <f>10+10+10+9+9+10+10+10+10+8</f>
        <v>96</v>
      </c>
      <c r="H216" s="1">
        <f>10+10+10+10+9+10+10+10+9+9</f>
        <v>97</v>
      </c>
      <c r="I216" s="10">
        <f>SUM(F216:H216)</f>
        <v>287</v>
      </c>
      <c r="J216" s="1">
        <v>9</v>
      </c>
    </row>
    <row r="217" spans="2:12" x14ac:dyDescent="0.3">
      <c r="C217" s="5"/>
      <c r="I217" s="10"/>
      <c r="J217" s="1"/>
    </row>
    <row r="218" spans="2:12" x14ac:dyDescent="0.3">
      <c r="B218" s="9" t="s">
        <v>4</v>
      </c>
      <c r="C218" s="5"/>
      <c r="I218" s="10"/>
      <c r="J218" s="1"/>
    </row>
    <row r="219" spans="2:12" x14ac:dyDescent="0.3">
      <c r="B219" s="1">
        <v>1</v>
      </c>
      <c r="C219" s="5" t="s">
        <v>1</v>
      </c>
      <c r="D219" s="2" t="s">
        <v>8</v>
      </c>
      <c r="F219" s="1">
        <f>10+10+10+8+7+10+10+9+8+7</f>
        <v>89</v>
      </c>
      <c r="G219" s="1">
        <f>10+10+10+10+9+10+9+9+9+8</f>
        <v>94</v>
      </c>
      <c r="H219" s="1">
        <f>10+10+10+9+9+10+10+10+10+9</f>
        <v>97</v>
      </c>
      <c r="I219" s="10">
        <f t="shared" ref="I219:I224" si="1">SUM(F219:H219)</f>
        <v>280</v>
      </c>
      <c r="J219" s="1">
        <v>5</v>
      </c>
      <c r="K219" s="2" t="s">
        <v>12</v>
      </c>
    </row>
    <row r="220" spans="2:12" x14ac:dyDescent="0.3">
      <c r="B220" s="1">
        <v>2</v>
      </c>
      <c r="C220" s="5" t="s">
        <v>13</v>
      </c>
      <c r="D220" s="2" t="s">
        <v>8</v>
      </c>
      <c r="F220" s="1">
        <f>10+10+9+8+8+10+10+10+9+8</f>
        <v>92</v>
      </c>
      <c r="G220" s="1">
        <f>10+10+9+8+8+10+9+9+9+0</f>
        <v>82</v>
      </c>
      <c r="H220" s="1">
        <f>10+10+10+9+8+10+10+9+8+8</f>
        <v>92</v>
      </c>
      <c r="I220" s="10">
        <f t="shared" si="1"/>
        <v>266</v>
      </c>
      <c r="J220" s="1">
        <v>3</v>
      </c>
    </row>
    <row r="221" spans="2:12" x14ac:dyDescent="0.3">
      <c r="B221" s="1">
        <v>3</v>
      </c>
      <c r="C221" s="5" t="s">
        <v>2</v>
      </c>
      <c r="D221" s="2" t="s">
        <v>8</v>
      </c>
      <c r="F221" s="1">
        <f>9+9+8+8+8+10+10+10+8+7</f>
        <v>87</v>
      </c>
      <c r="G221" s="1">
        <f>10+10+9+9+9+10+10+10+10+8</f>
        <v>95</v>
      </c>
      <c r="H221" s="1">
        <f>10+10+8+8+8+9+8+8+8+6</f>
        <v>83</v>
      </c>
      <c r="I221" s="10">
        <f t="shared" si="1"/>
        <v>265</v>
      </c>
      <c r="J221" s="1">
        <v>6</v>
      </c>
    </row>
    <row r="222" spans="2:12" x14ac:dyDescent="0.3">
      <c r="B222" s="1">
        <v>4</v>
      </c>
      <c r="C222" s="5" t="s">
        <v>10</v>
      </c>
      <c r="D222" s="2" t="s">
        <v>8</v>
      </c>
      <c r="F222" s="1">
        <f>9+9+9+9+7+10+10+9+7+6</f>
        <v>85</v>
      </c>
      <c r="G222" s="1">
        <f>9+9+8+7+7+10+9+9+9+8</f>
        <v>85</v>
      </c>
      <c r="H222" s="1">
        <f>10+9+9+8+8+10+10+9+9+9</f>
        <v>91</v>
      </c>
      <c r="I222" s="10">
        <f t="shared" si="1"/>
        <v>261</v>
      </c>
      <c r="J222" s="1">
        <v>1</v>
      </c>
    </row>
    <row r="223" spans="2:12" x14ac:dyDescent="0.3">
      <c r="B223" s="1">
        <v>5</v>
      </c>
      <c r="C223" s="5" t="s">
        <v>3</v>
      </c>
      <c r="D223" s="2" t="s">
        <v>8</v>
      </c>
      <c r="F223" s="1">
        <f>10+9+9+7+6+10+10+9+9+8</f>
        <v>87</v>
      </c>
      <c r="G223" s="1">
        <f>9+9+8+7+7+10+10+9+8+7</f>
        <v>84</v>
      </c>
      <c r="H223" s="1">
        <f>9+9+9+9+7+10+9+9+8+8</f>
        <v>87</v>
      </c>
      <c r="I223" s="10">
        <f t="shared" si="1"/>
        <v>258</v>
      </c>
      <c r="J223" s="1">
        <v>1</v>
      </c>
    </row>
    <row r="224" spans="2:12" x14ac:dyDescent="0.3">
      <c r="B224" s="1">
        <v>6</v>
      </c>
      <c r="C224" s="5" t="s">
        <v>11</v>
      </c>
      <c r="D224" s="2" t="s">
        <v>8</v>
      </c>
      <c r="F224" s="1">
        <f>10+10+9+7+7+9+9+9+7+5</f>
        <v>82</v>
      </c>
      <c r="G224" s="1">
        <f>8+8+7+7+7+9+9+9+8+7</f>
        <v>79</v>
      </c>
      <c r="H224" s="1">
        <f>10+8+8+6+6+10+8+7+6+0</f>
        <v>69</v>
      </c>
      <c r="I224" s="10">
        <f t="shared" si="1"/>
        <v>230</v>
      </c>
      <c r="J224" s="1">
        <v>2</v>
      </c>
    </row>
    <row r="225" spans="2:12" x14ac:dyDescent="0.3">
      <c r="C225" s="5"/>
    </row>
    <row r="226" spans="2:12" x14ac:dyDescent="0.3">
      <c r="C226" s="5"/>
    </row>
    <row r="227" spans="2:12" ht="24" thickBot="1" x14ac:dyDescent="0.4">
      <c r="B227" s="24"/>
      <c r="C227" s="19" t="s">
        <v>25</v>
      </c>
      <c r="D227" s="21"/>
      <c r="E227" s="21"/>
      <c r="F227" s="22"/>
      <c r="G227" s="22"/>
      <c r="H227" s="22"/>
      <c r="I227" s="23"/>
      <c r="J227" s="23"/>
      <c r="K227" s="20"/>
      <c r="L227" s="20"/>
    </row>
    <row r="228" spans="2:12" ht="23.25" x14ac:dyDescent="0.35">
      <c r="B228" s="14"/>
      <c r="C228" s="25"/>
      <c r="D228" s="15"/>
      <c r="E228" s="15"/>
      <c r="F228" s="16"/>
      <c r="G228" s="16"/>
      <c r="H228" s="16"/>
      <c r="I228" s="17"/>
      <c r="J228" s="17"/>
    </row>
    <row r="229" spans="2:12" x14ac:dyDescent="0.3">
      <c r="B229" s="9" t="s">
        <v>26</v>
      </c>
      <c r="C229" s="5"/>
      <c r="F229" s="2"/>
      <c r="G229" s="2"/>
      <c r="H229" s="2"/>
      <c r="J229" s="1" t="s">
        <v>17</v>
      </c>
    </row>
    <row r="230" spans="2:12" x14ac:dyDescent="0.3">
      <c r="B230" s="1">
        <v>1</v>
      </c>
      <c r="C230" s="5" t="s">
        <v>0</v>
      </c>
      <c r="D230" s="2" t="s">
        <v>8</v>
      </c>
      <c r="F230" s="1">
        <v>98</v>
      </c>
      <c r="G230" s="1">
        <v>98</v>
      </c>
      <c r="H230" s="1">
        <v>97</v>
      </c>
      <c r="I230" s="10">
        <f>SUM(F230:H230)</f>
        <v>293</v>
      </c>
      <c r="J230" s="1">
        <v>9</v>
      </c>
      <c r="K230" s="2" t="s">
        <v>24</v>
      </c>
    </row>
    <row r="231" spans="2:12" x14ac:dyDescent="0.3">
      <c r="B231" s="1">
        <v>2</v>
      </c>
      <c r="C231" s="5" t="s">
        <v>1</v>
      </c>
      <c r="D231" s="2" t="s">
        <v>8</v>
      </c>
      <c r="F231" s="1">
        <v>95</v>
      </c>
      <c r="G231" s="1">
        <v>95</v>
      </c>
      <c r="H231" s="1">
        <v>85</v>
      </c>
      <c r="I231" s="10">
        <f>SUM(F231:H231)</f>
        <v>275</v>
      </c>
      <c r="J231" s="1">
        <v>7</v>
      </c>
    </row>
    <row r="232" spans="2:12" x14ac:dyDescent="0.3">
      <c r="B232" s="1">
        <v>3</v>
      </c>
      <c r="C232" s="5" t="s">
        <v>2</v>
      </c>
      <c r="D232" s="2" t="s">
        <v>8</v>
      </c>
      <c r="F232" s="1">
        <v>89</v>
      </c>
      <c r="G232" s="1">
        <v>90</v>
      </c>
      <c r="H232" s="1">
        <v>95</v>
      </c>
      <c r="I232" s="10">
        <f>SUM(F232:H232)</f>
        <v>274</v>
      </c>
      <c r="J232" s="1">
        <v>6</v>
      </c>
    </row>
    <row r="233" spans="2:12" x14ac:dyDescent="0.3">
      <c r="B233" s="1">
        <v>4</v>
      </c>
      <c r="C233" s="5" t="s">
        <v>3</v>
      </c>
      <c r="D233" s="2" t="s">
        <v>8</v>
      </c>
      <c r="F233" s="1">
        <v>90</v>
      </c>
      <c r="G233" s="1">
        <v>90</v>
      </c>
      <c r="H233" s="1">
        <v>81</v>
      </c>
      <c r="I233" s="10">
        <f>SUM(F233:H233)</f>
        <v>261</v>
      </c>
      <c r="J233" s="1">
        <v>1</v>
      </c>
    </row>
    <row r="234" spans="2:12" x14ac:dyDescent="0.3">
      <c r="F234" s="2"/>
      <c r="G234" s="2"/>
      <c r="H234" s="2"/>
    </row>
  </sheetData>
  <sortState ref="C17:J20">
    <sortCondition descending="1" ref="I17:I20"/>
  </sortState>
  <pageMargins left="0.25" right="0.25" top="0.75" bottom="0.75" header="0.3" footer="0.3"/>
  <pageSetup paperSize="9" scale="72" fitToHeight="0" orientation="portrait" r:id="rId1"/>
  <headerFooter>
    <oddHeader xml:space="preserve">&amp;L&amp;D&amp;CPistooli- ja Kiväärikerho&amp;RPohjois-Hämeen Ampujat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Logica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 Eteläniemi</dc:creator>
  <cp:lastModifiedBy>Petri Eteläniemi</cp:lastModifiedBy>
  <cp:lastPrinted>2015-07-20T19:52:18Z</cp:lastPrinted>
  <dcterms:created xsi:type="dcterms:W3CDTF">2015-05-13T08:58:01Z</dcterms:created>
  <dcterms:modified xsi:type="dcterms:W3CDTF">2015-07-20T19:53:18Z</dcterms:modified>
</cp:coreProperties>
</file>